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revisions/revisionLog111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revisions/revisionLog121.xml" ContentType="application/vnd.openxmlformats-officedocument.spreadsheetml.revisionLo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190" tabRatio="481" activeTab="6"/>
  </bookViews>
  <sheets>
    <sheet name="ANEXO I-A" sheetId="1" r:id="rId1"/>
    <sheet name="I-B" sheetId="2" r:id="rId2"/>
    <sheet name="I-C" sheetId="3" r:id="rId3"/>
    <sheet name="I-D" sheetId="4" r:id="rId4"/>
    <sheet name="I-E" sheetId="5" r:id="rId5"/>
    <sheet name="I-F" sheetId="6" r:id="rId6"/>
    <sheet name="TOTAL" sheetId="7" r:id="rId7"/>
    <sheet name="Plan1" sheetId="8" r:id="rId8"/>
  </sheets>
  <definedNames>
    <definedName name="_1Excel_BuiltIn_Print_Area_1_1">"$#REF!.$A$1:$G$205"</definedName>
    <definedName name="_xlnm.Print_Area" localSheetId="0">'ANEXO I-A'!$A$1:$E$171</definedName>
    <definedName name="_xlnm.Print_Area" localSheetId="1">'I-B'!$A$1:$D$171</definedName>
    <definedName name="_xlnm.Print_Area" localSheetId="2">'I-C'!$A$1:$D$171</definedName>
    <definedName name="_xlnm.Print_Area" localSheetId="3">'I-D'!$A$1:$D$171</definedName>
    <definedName name="_xlnm.Print_Area" localSheetId="4">'I-E'!$A$1:$D$171</definedName>
    <definedName name="_xlnm.Print_Area" localSheetId="5">'I-F'!$A$1:$D$171</definedName>
    <definedName name="_xlnm.Print_Area" localSheetId="6">TOTAL!$A$1:$I$16</definedName>
    <definedName name="Excel_BuiltIn_Print_Area_1">"$#REF!.$A$1:$G$203"</definedName>
    <definedName name="Excel_BuiltIn_Print_Area_1_1">"$#REF!.$A$1:$F$205"</definedName>
    <definedName name="Z_9D1E50CE_11E8_4C04_B2DA_0537E77D1431_.wvu.PrintArea" localSheetId="0" hidden="1">'ANEXO I-A'!$A$1:$E$171</definedName>
    <definedName name="Z_9D1E50CE_11E8_4C04_B2DA_0537E77D1431_.wvu.PrintArea" localSheetId="1" hidden="1">'I-B'!$A$1:$D$171</definedName>
    <definedName name="Z_9D1E50CE_11E8_4C04_B2DA_0537E77D1431_.wvu.PrintArea" localSheetId="2" hidden="1">'I-C'!$A$1:$D$171</definedName>
    <definedName name="Z_9D1E50CE_11E8_4C04_B2DA_0537E77D1431_.wvu.PrintArea" localSheetId="3" hidden="1">'I-D'!$A$1:$D$171</definedName>
    <definedName name="Z_9D1E50CE_11E8_4C04_B2DA_0537E77D1431_.wvu.PrintArea" localSheetId="4" hidden="1">'I-E'!$A$1:$D$171</definedName>
    <definedName name="Z_9D1E50CE_11E8_4C04_B2DA_0537E77D1431_.wvu.PrintArea" localSheetId="5" hidden="1">'I-F'!$A$1:$D$171</definedName>
    <definedName name="Z_9D1E50CE_11E8_4C04_B2DA_0537E77D1431_.wvu.PrintArea" localSheetId="6" hidden="1">TOTAL!$A$1:$I$16</definedName>
    <definedName name="Z_CE0B4D02_D1E9_46BC_AAD9_52AE30CE0A4A_.wvu.PrintArea" localSheetId="0" hidden="1">'ANEXO I-A'!$A$1:$E$171</definedName>
    <definedName name="Z_CE0B4D02_D1E9_46BC_AAD9_52AE30CE0A4A_.wvu.PrintArea" localSheetId="1" hidden="1">'I-B'!$A$1:$D$171</definedName>
    <definedName name="Z_CE0B4D02_D1E9_46BC_AAD9_52AE30CE0A4A_.wvu.PrintArea" localSheetId="2" hidden="1">'I-C'!$A$1:$D$171</definedName>
    <definedName name="Z_CE0B4D02_D1E9_46BC_AAD9_52AE30CE0A4A_.wvu.PrintArea" localSheetId="3" hidden="1">'I-D'!$A$1:$D$171</definedName>
    <definedName name="Z_CE0B4D02_D1E9_46BC_AAD9_52AE30CE0A4A_.wvu.PrintArea" localSheetId="4" hidden="1">'I-E'!$A$1:$D$171</definedName>
    <definedName name="Z_CE0B4D02_D1E9_46BC_AAD9_52AE30CE0A4A_.wvu.PrintArea" localSheetId="5" hidden="1">'I-F'!$A$1:$D$171</definedName>
    <definedName name="Z_CE0B4D02_D1E9_46BC_AAD9_52AE30CE0A4A_.wvu.PrintArea" localSheetId="6" hidden="1">TOTAL!$A$1:$I$16</definedName>
  </definedNames>
  <calcPr calcId="124519" fullPrecision="0"/>
  <customWorkbookViews>
    <customWorkbookView name="Usuário - Modo de exibição pessoal" guid="{9D1E50CE-11E8-4C04-B2DA-0537E77D1431}" mergeInterval="0" personalView="1" maximized="1" xWindow="1" yWindow="1" windowWidth="1440" windowHeight="670" tabRatio="481" activeSheetId="7"/>
    <customWorkbookView name="Usuario - Modo de exibição pessoal" guid="{CE0B4D02-D1E9-46BC-AAD9-52AE30CE0A4A}" mergeInterval="0" personalView="1" maximized="1" xWindow="-8" yWindow="-8" windowWidth="1382" windowHeight="744" tabRatio="481" activeSheetId="8"/>
  </customWorkbookViews>
</workbook>
</file>

<file path=xl/calcChain.xml><?xml version="1.0" encoding="utf-8"?>
<calcChain xmlns="http://schemas.openxmlformats.org/spreadsheetml/2006/main">
  <c r="F11" i="7"/>
  <c r="F14" s="1"/>
  <c r="K105" i="8"/>
  <c r="I105"/>
  <c r="H105"/>
  <c r="G105"/>
  <c r="J105"/>
  <c r="K106" l="1"/>
  <c r="C165" i="6"/>
  <c r="C135"/>
  <c r="C128"/>
  <c r="C138"/>
  <c r="C69"/>
  <c r="C38"/>
  <c r="C46" s="1"/>
  <c r="C165" i="5"/>
  <c r="C135"/>
  <c r="C128"/>
  <c r="C129" s="1"/>
  <c r="C69"/>
  <c r="C38"/>
  <c r="C46" s="1"/>
  <c r="C165" i="4"/>
  <c r="C135"/>
  <c r="C138"/>
  <c r="C69"/>
  <c r="C38"/>
  <c r="C46" s="1"/>
  <c r="C135" i="3"/>
  <c r="C138"/>
  <c r="C69"/>
  <c r="C165" s="1"/>
  <c r="C38"/>
  <c r="C46" s="1"/>
  <c r="C135" i="2"/>
  <c r="C165"/>
  <c r="C38"/>
  <c r="C46" s="1"/>
  <c r="D113" i="6" l="1"/>
  <c r="D112" i="5"/>
  <c r="D113"/>
  <c r="D113" i="4"/>
  <c r="D113" i="3"/>
  <c r="D98" i="6"/>
  <c r="D128"/>
  <c r="D113" i="2"/>
  <c r="D98" i="5"/>
  <c r="D129"/>
  <c r="D97"/>
  <c r="D79" i="6"/>
  <c r="D78"/>
  <c r="D123"/>
  <c r="D85"/>
  <c r="D122"/>
  <c r="D111"/>
  <c r="D96"/>
  <c r="D84"/>
  <c r="D127"/>
  <c r="D114"/>
  <c r="D95"/>
  <c r="D83"/>
  <c r="C163"/>
  <c r="D126"/>
  <c r="D94"/>
  <c r="D82"/>
  <c r="D125"/>
  <c r="D81"/>
  <c r="C164"/>
  <c r="D124"/>
  <c r="D116"/>
  <c r="D80"/>
  <c r="D104"/>
  <c r="D115"/>
  <c r="D97"/>
  <c r="D112"/>
  <c r="C129"/>
  <c r="D129" s="1"/>
  <c r="D124" i="5"/>
  <c r="D80"/>
  <c r="D123"/>
  <c r="D111"/>
  <c r="D96"/>
  <c r="D78"/>
  <c r="D127"/>
  <c r="D114"/>
  <c r="D95"/>
  <c r="D83"/>
  <c r="C163"/>
  <c r="D126"/>
  <c r="D94"/>
  <c r="D82"/>
  <c r="D125"/>
  <c r="D81"/>
  <c r="C164"/>
  <c r="D116"/>
  <c r="D104"/>
  <c r="D85"/>
  <c r="D79"/>
  <c r="D122"/>
  <c r="D84"/>
  <c r="D115"/>
  <c r="D128"/>
  <c r="C138"/>
  <c r="C130"/>
  <c r="C137" i="4"/>
  <c r="D105"/>
  <c r="D98"/>
  <c r="C163"/>
  <c r="D126"/>
  <c r="D94"/>
  <c r="D82"/>
  <c r="D122"/>
  <c r="D111"/>
  <c r="D78"/>
  <c r="D125"/>
  <c r="D81"/>
  <c r="C164"/>
  <c r="D124"/>
  <c r="D116"/>
  <c r="D80"/>
  <c r="D84"/>
  <c r="D123"/>
  <c r="D104"/>
  <c r="D106" s="1"/>
  <c r="D137" s="1"/>
  <c r="D85"/>
  <c r="D79"/>
  <c r="D127"/>
  <c r="D114"/>
  <c r="D95"/>
  <c r="D83"/>
  <c r="D96"/>
  <c r="D115"/>
  <c r="D128"/>
  <c r="D97"/>
  <c r="D112"/>
  <c r="D129"/>
  <c r="C163" i="3"/>
  <c r="D126"/>
  <c r="D94"/>
  <c r="D82"/>
  <c r="D127"/>
  <c r="D114"/>
  <c r="D125"/>
  <c r="D81"/>
  <c r="C164"/>
  <c r="D84"/>
  <c r="D83"/>
  <c r="D124"/>
  <c r="D116"/>
  <c r="D80"/>
  <c r="D111"/>
  <c r="D96"/>
  <c r="D78"/>
  <c r="D123"/>
  <c r="D104"/>
  <c r="D85"/>
  <c r="D79"/>
  <c r="D95"/>
  <c r="D115"/>
  <c r="D122"/>
  <c r="D98"/>
  <c r="D97"/>
  <c r="D112"/>
  <c r="C163" i="2"/>
  <c r="D126"/>
  <c r="D94"/>
  <c r="D82"/>
  <c r="D125"/>
  <c r="D124"/>
  <c r="D80"/>
  <c r="D123"/>
  <c r="D104"/>
  <c r="D85"/>
  <c r="D79"/>
  <c r="D111"/>
  <c r="D96"/>
  <c r="D84"/>
  <c r="D78"/>
  <c r="D127"/>
  <c r="D114"/>
  <c r="D95"/>
  <c r="D83"/>
  <c r="D81"/>
  <c r="C164"/>
  <c r="D116"/>
  <c r="D129"/>
  <c r="D128"/>
  <c r="D97"/>
  <c r="D98"/>
  <c r="D115"/>
  <c r="D122"/>
  <c r="D112"/>
  <c r="C130" i="6" l="1"/>
  <c r="D130" s="1"/>
  <c r="D139" s="1"/>
  <c r="D86" i="3"/>
  <c r="D135" s="1"/>
  <c r="D117" i="5"/>
  <c r="D138" s="1"/>
  <c r="C137" i="6"/>
  <c r="D105"/>
  <c r="D106" s="1"/>
  <c r="D137" s="1"/>
  <c r="D86"/>
  <c r="D135" s="1"/>
  <c r="D117"/>
  <c r="D138" s="1"/>
  <c r="C139"/>
  <c r="C136"/>
  <c r="D99"/>
  <c r="D136" s="1"/>
  <c r="C137" i="5"/>
  <c r="D105"/>
  <c r="D106" s="1"/>
  <c r="D137" s="1"/>
  <c r="D86"/>
  <c r="D135" s="1"/>
  <c r="C136"/>
  <c r="D99"/>
  <c r="D136" s="1"/>
  <c r="C139"/>
  <c r="D130"/>
  <c r="D139" s="1"/>
  <c r="C136" i="4"/>
  <c r="D99"/>
  <c r="D136" s="1"/>
  <c r="D86"/>
  <c r="D135" s="1"/>
  <c r="D117"/>
  <c r="D138" s="1"/>
  <c r="C137" i="3"/>
  <c r="D105"/>
  <c r="D106" s="1"/>
  <c r="D137" s="1"/>
  <c r="D129"/>
  <c r="D128"/>
  <c r="D117"/>
  <c r="D138" s="1"/>
  <c r="C136"/>
  <c r="D99"/>
  <c r="D136" s="1"/>
  <c r="C137" i="2"/>
  <c r="D105"/>
  <c r="D106" s="1"/>
  <c r="D137" s="1"/>
  <c r="D86"/>
  <c r="D135" s="1"/>
  <c r="D99"/>
  <c r="D136" s="1"/>
  <c r="C136"/>
  <c r="D117"/>
  <c r="D138" s="1"/>
  <c r="C138"/>
  <c r="C141" i="6" l="1"/>
  <c r="C141" i="5"/>
  <c r="C139" i="3"/>
  <c r="C141" s="1"/>
  <c r="D141" i="5"/>
  <c r="C166" s="1"/>
  <c r="C167" s="1"/>
  <c r="D146" s="1"/>
  <c r="D141" i="6"/>
  <c r="C166" s="1"/>
  <c r="C167" s="1"/>
  <c r="C139" i="4"/>
  <c r="D130"/>
  <c r="D139" s="1"/>
  <c r="D141" s="1"/>
  <c r="C166" s="1"/>
  <c r="C167" s="1"/>
  <c r="C141"/>
  <c r="D130" i="3"/>
  <c r="D139" s="1"/>
  <c r="D141" s="1"/>
  <c r="C166" s="1"/>
  <c r="C167" s="1"/>
  <c r="D130" i="2"/>
  <c r="D139" s="1"/>
  <c r="D141" s="1"/>
  <c r="C166" s="1"/>
  <c r="C167" s="1"/>
  <c r="C139"/>
  <c r="C141"/>
  <c r="D146" i="6" l="1"/>
  <c r="D155" i="5"/>
  <c r="D149" s="1"/>
  <c r="D146" i="4"/>
  <c r="D146" i="3"/>
  <c r="D146" i="2"/>
  <c r="D155" s="1"/>
  <c r="D150" s="1"/>
  <c r="D150" i="5" l="1"/>
  <c r="D155" i="6"/>
  <c r="D148" s="1"/>
  <c r="D148" i="5"/>
  <c r="D154"/>
  <c r="D156" s="1"/>
  <c r="C168" s="1"/>
  <c r="C169" s="1"/>
  <c r="D153"/>
  <c r="D155" i="4"/>
  <c r="D155" i="3"/>
  <c r="D149" s="1"/>
  <c r="D149" i="2"/>
  <c r="D153"/>
  <c r="D154"/>
  <c r="D156" s="1"/>
  <c r="C168" s="1"/>
  <c r="C169" s="1"/>
  <c r="D148"/>
  <c r="D154" i="6" l="1"/>
  <c r="D156" s="1"/>
  <c r="C168" s="1"/>
  <c r="C169" s="1"/>
  <c r="D149"/>
  <c r="D153"/>
  <c r="D150"/>
  <c r="D149" i="4"/>
  <c r="D154"/>
  <c r="D156" s="1"/>
  <c r="C168" s="1"/>
  <c r="C169" s="1"/>
  <c r="D153"/>
  <c r="D148"/>
  <c r="D150"/>
  <c r="D153" i="3"/>
  <c r="D148"/>
  <c r="D150"/>
  <c r="D154"/>
  <c r="D156" s="1"/>
  <c r="C168" s="1"/>
  <c r="C169" s="1"/>
  <c r="C69" i="1"/>
  <c r="C135"/>
  <c r="D96" l="1"/>
  <c r="D95"/>
  <c r="D82"/>
  <c r="D80"/>
  <c r="D83"/>
  <c r="D125"/>
  <c r="D123"/>
  <c r="D126"/>
  <c r="D116"/>
  <c r="D104"/>
  <c r="D78"/>
  <c r="D128"/>
  <c r="D79"/>
  <c r="D84"/>
  <c r="D113"/>
  <c r="D111"/>
  <c r="D124"/>
  <c r="D97"/>
  <c r="D127"/>
  <c r="D122"/>
  <c r="D114"/>
  <c r="D112"/>
  <c r="D94"/>
  <c r="D115"/>
  <c r="D85"/>
  <c r="D81"/>
  <c r="D129"/>
  <c r="D117" l="1"/>
  <c r="D138" s="1"/>
  <c r="D86"/>
  <c r="D135" s="1"/>
  <c r="D130"/>
  <c r="D139" s="1"/>
  <c r="C138"/>
  <c r="D98"/>
  <c r="D105"/>
  <c r="D106" s="1"/>
  <c r="D137" s="1"/>
  <c r="C137"/>
  <c r="C139" l="1"/>
  <c r="C136"/>
  <c r="D99"/>
  <c r="D136" s="1"/>
  <c r="D141" s="1"/>
  <c r="C141" l="1"/>
  <c r="D146"/>
  <c r="D155" s="1"/>
  <c r="D150" s="1"/>
  <c r="D149" l="1"/>
  <c r="D153"/>
  <c r="D154"/>
  <c r="D156" s="1"/>
  <c r="D148"/>
</calcChain>
</file>

<file path=xl/sharedStrings.xml><?xml version="1.0" encoding="utf-8"?>
<sst xmlns="http://schemas.openxmlformats.org/spreadsheetml/2006/main" count="1780" uniqueCount="297">
  <si>
    <t>Informações Gerais</t>
  </si>
  <si>
    <t>A</t>
  </si>
  <si>
    <t>B</t>
  </si>
  <si>
    <t>C</t>
  </si>
  <si>
    <t>D</t>
  </si>
  <si>
    <t>E</t>
  </si>
  <si>
    <t>Dia __/__/__ às __ : __ horas</t>
  </si>
  <si>
    <t>Discriminação dos Serviços (Dados referentes à contratação)</t>
  </si>
  <si>
    <t>Data de apresentação da proposta (dia/mês/ano)</t>
  </si>
  <si>
    <t>Município/UF</t>
  </si>
  <si>
    <t>Nº. de meses da execução contratual</t>
  </si>
  <si>
    <t>12 meses</t>
  </si>
  <si>
    <t>Tipo de Serviço</t>
  </si>
  <si>
    <t>Unidade de Medida</t>
  </si>
  <si>
    <t xml:space="preserve">Quantidade total a contratar </t>
  </si>
  <si>
    <t>Dados Complementares para Composição dos Custos referente à Mão de Obra</t>
  </si>
  <si>
    <t>Tipo de serviço (mesmo serviço com características distintas)</t>
  </si>
  <si>
    <t>Salário normativo da categoria profissional</t>
  </si>
  <si>
    <t>Categoria profissional (vinculada à execução contratual)</t>
  </si>
  <si>
    <t>Data base da categoria (dia/mês)</t>
  </si>
  <si>
    <t>Módulo 1 – Composição da Remuneração</t>
  </si>
  <si>
    <t>I – Composição da Remuneração</t>
  </si>
  <si>
    <t>Valor (R$)</t>
  </si>
  <si>
    <t>Adicional de Periculosidade</t>
  </si>
  <si>
    <t>Adicional de Insalubridade</t>
  </si>
  <si>
    <t>Adicional Noturno</t>
  </si>
  <si>
    <t>Hora Noturna Adicional</t>
  </si>
  <si>
    <t>F</t>
  </si>
  <si>
    <t>Adicional de Hora Extra</t>
  </si>
  <si>
    <t>G</t>
  </si>
  <si>
    <t>Intervalo Intra jornada</t>
  </si>
  <si>
    <t>H</t>
  </si>
  <si>
    <t>Outros (especificar)</t>
  </si>
  <si>
    <t>Total da Remuneração</t>
  </si>
  <si>
    <t>Módulo 2 – Benefícios Mensais e Diários</t>
  </si>
  <si>
    <t>II – Benefícios Mensais e Diários</t>
  </si>
  <si>
    <t>Transporte</t>
  </si>
  <si>
    <t>Auxílio alimentação (vales, cestas básicas, etc.)</t>
  </si>
  <si>
    <t>Auxílio creche</t>
  </si>
  <si>
    <t>Seguros de vida, invalidez e funeral</t>
  </si>
  <si>
    <t>Total de Benefícios Mensais e Diários</t>
  </si>
  <si>
    <t>Nota (1): O valor informado deverá ser o custo real do insumo (descontado o valor eventualmente pago pelo emprego).</t>
  </si>
  <si>
    <t>Módulo 3 – Insumos Diversos</t>
  </si>
  <si>
    <t>III – Insumos Diversos</t>
  </si>
  <si>
    <t>Uniformes</t>
  </si>
  <si>
    <t>Materiais</t>
  </si>
  <si>
    <t>Equipamentos</t>
  </si>
  <si>
    <t>Total</t>
  </si>
  <si>
    <t>Nota (1): Valores mensais por empregado.</t>
  </si>
  <si>
    <t>Módulo 4 – Encargos Sociais e Trabalhistas</t>
  </si>
  <si>
    <t>Submódulo 4.1: Encargos Previdenciários e FGTS:</t>
  </si>
  <si>
    <t>4.1 Encargos Previdenciários e FGTS</t>
  </si>
  <si>
    <t>%</t>
  </si>
  <si>
    <t>INSS</t>
  </si>
  <si>
    <t>SESI ou SESC</t>
  </si>
  <si>
    <t>SENAI ou SENAC</t>
  </si>
  <si>
    <t>INCRA</t>
  </si>
  <si>
    <t>Salário Educação</t>
  </si>
  <si>
    <t>FGTS</t>
  </si>
  <si>
    <t>Seguros Acidente do Trabalho ( SAT = RAT X FAP)</t>
  </si>
  <si>
    <t>SEBRAE</t>
  </si>
  <si>
    <t>13º Salário</t>
  </si>
  <si>
    <t>Subtotal</t>
  </si>
  <si>
    <t>Submódulo 4.3: Afastamento Maternidade</t>
  </si>
  <si>
    <t>4.3 13º Afastamento Maternidade</t>
  </si>
  <si>
    <t>Afastamento Maternidade</t>
  </si>
  <si>
    <t>Incidência do Submódulo 4.1. sobre o afastamento maternidade</t>
  </si>
  <si>
    <t>Submódulo 4.4: Provisão para Rescisão</t>
  </si>
  <si>
    <t>4.4 Provisão para Rescisão</t>
  </si>
  <si>
    <t>Aviso Prévio Indenizado</t>
  </si>
  <si>
    <t>Incidência do FGTS sobre o aviso prévio indenizado</t>
  </si>
  <si>
    <t>Multa do FGTS sobre aviso prévio indenizado</t>
  </si>
  <si>
    <t>Aviso prévio trabalhado</t>
  </si>
  <si>
    <t>Incidência do submódulo 4.1 sobre o aviso prévio trabalhado</t>
  </si>
  <si>
    <t>Multa do FGTS do aviso prévio trabalhado</t>
  </si>
  <si>
    <t>Submódulo 4.5: Custo de Reposição do Profissional Ausente</t>
  </si>
  <si>
    <t>4.5 Composição do Custo de Reposição do Profissional Ausente</t>
  </si>
  <si>
    <t>Ausência por doença</t>
  </si>
  <si>
    <t>Licença paternidade</t>
  </si>
  <si>
    <t>Ausências legais</t>
  </si>
  <si>
    <t>Ausência por acidente do trabalho</t>
  </si>
  <si>
    <t>Incidência do submódulo 4.1 sobre o custo de reposição</t>
  </si>
  <si>
    <t>Quadro Resumo – Módulo 4: Encargos Sociais e Trabalhistas</t>
  </si>
  <si>
    <t>4. Módulo 4: Encargos Sociais e Trabalhistas</t>
  </si>
  <si>
    <t>4.1</t>
  </si>
  <si>
    <t>4.2</t>
  </si>
  <si>
    <t>4.3</t>
  </si>
  <si>
    <t>4.4</t>
  </si>
  <si>
    <t>Custo de Rescisão</t>
  </si>
  <si>
    <t>4.5</t>
  </si>
  <si>
    <t>Custo de Reposição do Profissional Ausente</t>
  </si>
  <si>
    <t>4.6</t>
  </si>
  <si>
    <t>Módulo 5 – Custos Indiretos, Tributos e Lucro</t>
  </si>
  <si>
    <t>Custos Indiretos, Tributos e Lucro</t>
  </si>
  <si>
    <t>Custos Indiretos</t>
  </si>
  <si>
    <t xml:space="preserve">B1. Tributos Federais </t>
  </si>
  <si>
    <t>PIS</t>
  </si>
  <si>
    <t>COFINS</t>
  </si>
  <si>
    <t>B2. Tributos Estaduais</t>
  </si>
  <si>
    <t xml:space="preserve">B3. Tributos Municipais </t>
  </si>
  <si>
    <t>ISS</t>
  </si>
  <si>
    <t>Total dos Tributos</t>
  </si>
  <si>
    <t>Lucro</t>
  </si>
  <si>
    <t>Mão de Obra vinculada à execução contratual (valor por empregado)</t>
  </si>
  <si>
    <t>Módulo 3 – Insumos Diversos (Uniformes, materiais, equip. e outros)</t>
  </si>
  <si>
    <t>Subtotal (A + B + C + D)</t>
  </si>
  <si>
    <t>Valor Mensal por Empregado:</t>
  </si>
  <si>
    <t>Submódulo 4.2: 13º Salário</t>
  </si>
  <si>
    <t>Incidência do Submódulo 4.1. sobre o 13º salário</t>
  </si>
  <si>
    <t>Férias e terço constitucional</t>
  </si>
  <si>
    <t>CPRB</t>
  </si>
  <si>
    <t>4.2 13º Salário</t>
  </si>
  <si>
    <t>Nota (2) – Deverá ser encaminhada a cópia da SEFIP/GFIP para fins de comprovação do valor do item G.</t>
  </si>
  <si>
    <t>Nota (1) – O percentual do INSS deve 0 (zero) no caso de empresa optante pela desoneração da folha de pagamento.</t>
  </si>
  <si>
    <t>Nota (2):  Custos indiretos, tributos e lucro por empregado.</t>
  </si>
  <si>
    <t>Nota (3): O valor referente a tributos é obtido aplicando-se o percentual sobre o valor do faturamento.</t>
  </si>
  <si>
    <t>Nota (1):  No caso de empresa optante pela desoneração da folha de pagamento, a CPRB deve ser preenchida com a alíquota prevista em lei para a atividade em pauta.</t>
  </si>
  <si>
    <t>Encargos previdenciários, FGTS e outras contribuições</t>
  </si>
  <si>
    <t>13º (décimo-terceiro) salário</t>
  </si>
  <si>
    <t>Endereço Comercial:</t>
  </si>
  <si>
    <t>Bairro:</t>
  </si>
  <si>
    <t>Estado:</t>
  </si>
  <si>
    <t>CNPJ:</t>
  </si>
  <si>
    <t>Cidade:</t>
  </si>
  <si>
    <t>CEP:</t>
  </si>
  <si>
    <t>Telefone:</t>
  </si>
  <si>
    <t>Celular</t>
  </si>
  <si>
    <t>Email:</t>
  </si>
  <si>
    <t>Dados Bancários (para emissão de nota de empenho):</t>
  </si>
  <si>
    <t>Representante Legal Qualificado:</t>
  </si>
  <si>
    <t>Identidade:</t>
  </si>
  <si>
    <t>Órgão Expedidor:</t>
  </si>
  <si>
    <t>CPF:</t>
  </si>
  <si>
    <t>Nacionalidade:</t>
  </si>
  <si>
    <t>Estado Civil:</t>
  </si>
  <si>
    <t>Qualificação profissional na empresa:</t>
  </si>
  <si>
    <t>Razão Social:</t>
  </si>
  <si>
    <t>Anexo I – A: Mão de Obra Vinculada à Execução Contratual</t>
  </si>
  <si>
    <t>Anexo I – B: Quadro-resumo do Custo por Empregado</t>
  </si>
  <si>
    <t xml:space="preserve">Nº do Processo: </t>
  </si>
  <si>
    <t>Licitação nº</t>
  </si>
  <si>
    <t>Itaborai/RJ</t>
  </si>
  <si>
    <t>Acordo, Convenção ou Sentença em Dissídio Coletivo TEM</t>
  </si>
  <si>
    <t xml:space="preserve">Assistência médica, odontológica e familiar </t>
  </si>
  <si>
    <t xml:space="preserve">Contribuição Assistencial Patronal  </t>
  </si>
  <si>
    <t>Salário Base para joranada de 44 (h) semanais</t>
  </si>
  <si>
    <t xml:space="preserve">Nota (3) - Os percentuais dos encargos previdenciários e FGTS são aqueles estabelecidos pela legislação vigente. </t>
  </si>
  <si>
    <t>Nota (4) - Percentuais incidentes sobre a remuneração.</t>
  </si>
  <si>
    <t>Nota 1)  "A"= Valor do Piso da Categoria (clausula 3 §1° da CCT 2020/2021):</t>
  </si>
  <si>
    <t xml:space="preserve">Nota (2) : "A" Cálculo do valor: [(2xVTx22) – (6%xSB)] preço da passagem R$ 3,75; "B" Valor do auxílio-alimentação (clausula 19 da CCT 2020/2021) R$ 18,00 - 10%, sendo que 10% refere-se ao desconto do empregado para alimentação </t>
  </si>
  <si>
    <t>Módulo 4 – Encargos Sociais e Trabalhistas, conforme legislação vigente</t>
  </si>
  <si>
    <t>ÍTEM</t>
  </si>
  <si>
    <t>Salário [2]</t>
  </si>
  <si>
    <t>Custo MENSAL (R$) [1]*[2]</t>
  </si>
  <si>
    <t xml:space="preserve">CUSTO ANUAL </t>
  </si>
  <si>
    <t xml:space="preserve">ÍTEM </t>
  </si>
  <si>
    <t xml:space="preserve">Tabelas extraídas do Estudo da MINISTERIO DO PLANEJAMENTO/ IN 05/2017 </t>
  </si>
  <si>
    <t>Escolas</t>
  </si>
  <si>
    <t>TOTAL ANUAL [1]*[2] + [3]] (R$)</t>
  </si>
  <si>
    <t>CCT AUX ESC</t>
  </si>
  <si>
    <t>Trabalhadores nas Empresas Auxiliares Educação</t>
  </si>
  <si>
    <t>DIRIGENTE DE TURNO</t>
  </si>
  <si>
    <t>AUXILIAR DE ESCRITA</t>
  </si>
  <si>
    <t>AUXILIAR ENSINO</t>
  </si>
  <si>
    <t>MEDIADOR</t>
  </si>
  <si>
    <t>SUPERVISOR DE DISCIPLINA</t>
  </si>
  <si>
    <t>APOIO ENSINO</t>
  </si>
  <si>
    <t>Férias</t>
  </si>
  <si>
    <t>Terço Constitucional</t>
  </si>
  <si>
    <t>AGENTE EDUCATIVO DE CRECHE</t>
  </si>
  <si>
    <t>MONITOR DE ONIBUS ESCOLAR</t>
  </si>
  <si>
    <t>Acácio Campos dos Santos - E. M.</t>
  </si>
  <si>
    <t>1º e 2º</t>
  </si>
  <si>
    <t>Adelaide de Magalhães Seabra - E. M.</t>
  </si>
  <si>
    <t>Adhemário Rodrigues de Oliveira, Dr. - E. M.</t>
  </si>
  <si>
    <t>Adilson Rodrigues Soares</t>
  </si>
  <si>
    <t>-</t>
  </si>
  <si>
    <t>Afonso Sales - E. M.</t>
  </si>
  <si>
    <t>Alberto Torres, Jornalista - E .M.</t>
  </si>
  <si>
    <t>Aldeia Velha, E. Mz.</t>
  </si>
  <si>
    <t>Alfredo Torres - E. M.</t>
  </si>
  <si>
    <t>Amélia Guimarães Fernandes - E. M.</t>
  </si>
  <si>
    <t>Ângelo Buriche Coutinho, E. Mz.</t>
  </si>
  <si>
    <t>---</t>
  </si>
  <si>
    <t>Antonio Alves Vianna - E. M.</t>
  </si>
  <si>
    <t>1º, 2º e 3º</t>
  </si>
  <si>
    <t>Antonio Carlos da Silva - E. M.</t>
  </si>
  <si>
    <t>Ana Lúcia Pinheiro da Cunha Monteiro – Profª E. M</t>
  </si>
  <si>
    <t>Antonio Joaquim da Silva - E. M.</t>
  </si>
  <si>
    <t>Antonio Leal, Coronel. - E. M.</t>
  </si>
  <si>
    <t>Arquimedes de Andrade</t>
  </si>
  <si>
    <t>Associação Pestalozzi de Itaboraí</t>
  </si>
  <si>
    <t>Escolinha da Lu</t>
  </si>
  <si>
    <t>Auto Rodrigues de Freitas - E. M.</t>
  </si>
  <si>
    <t>Ayres José da Silva E.M</t>
  </si>
  <si>
    <t>Casa da Criança do Vale da Marambaia -       E. Mz.</t>
  </si>
  <si>
    <t>Cecília Augusta dos Santos Profª.E.M</t>
  </si>
  <si>
    <t>Clara Pereira de Oliveira - E. M.</t>
  </si>
  <si>
    <t>CEMEI Francisca Mendes da Silva</t>
  </si>
  <si>
    <t>CEMEI Clélia Casimiro Nanci</t>
  </si>
  <si>
    <t>CEMEI Lar Sagrada Família</t>
  </si>
  <si>
    <t>CEMEI Luiz Antônio Mira de Souza</t>
  </si>
  <si>
    <t>CEMEI Maria das Dores Pereira Bezerra</t>
  </si>
  <si>
    <t>CEMEI Maria Luiza da Conceição</t>
  </si>
  <si>
    <t>CEMEI Morar Feliz</t>
  </si>
  <si>
    <t>CEMEI Comunitária</t>
  </si>
  <si>
    <t>Delta de Souza Pinto -  E. Mz.</t>
  </si>
  <si>
    <t>CEMEI Visconde de Itaboraí</t>
  </si>
  <si>
    <t>CEMEI Foster Parent`s Plan</t>
  </si>
  <si>
    <t>Francisco Luiz Gonzaga - E. M.</t>
  </si>
  <si>
    <t>Gastão Dias de Oliveira - E. M.</t>
  </si>
  <si>
    <t>Genésio da Costa Cotrim - E. M.</t>
  </si>
  <si>
    <t>Geremias de Mattos Fontes - E. M.</t>
  </si>
  <si>
    <t>Guilherme de Miranda Saraiva - E. M.</t>
  </si>
  <si>
    <t>Hugo Montedônio Rêgo, Pe. - E. M.</t>
  </si>
  <si>
    <t>Izaura Zainotti Peccini - E. M.</t>
  </si>
  <si>
    <t>João Augusto de Andrade - E. M.</t>
  </si>
  <si>
    <t>João Baptista Caffaro, Pref. - E. M.</t>
  </si>
  <si>
    <t>João de Magalhães, Pref. - E. Mz.</t>
  </si>
  <si>
    <t>Joaquim Pedro de Andrade,        CIEP Brizolão 452 - E. Mz.</t>
  </si>
  <si>
    <t>Jorge Antônio Pinto de Araújo, Ver. - E. M.</t>
  </si>
  <si>
    <t>José Oliveira, Filoco - Ver. - E. M.</t>
  </si>
  <si>
    <t>José Ferreira - E. M.</t>
  </si>
  <si>
    <t>José Leandro, E. Mz.</t>
  </si>
  <si>
    <t>José Maria de Oliveira, E. Mz.</t>
  </si>
  <si>
    <t>Luiz Carlos Caffaro, Promotor - E. M.</t>
  </si>
  <si>
    <t>Luzia Gomes de Oliveira - E. M.</t>
  </si>
  <si>
    <t>Manoel Nazareno da Costa Barros, E. Mz.</t>
  </si>
  <si>
    <t>Maria Ana Moreira, Profª - E. M.</t>
  </si>
  <si>
    <t>Maria Cecília Coutinho Barros, Profª - E .M.</t>
  </si>
  <si>
    <t>Maria Cristina Soares Fróes, Profª - E. M.</t>
  </si>
  <si>
    <t>Maria das Dores Antunes, E. Mz.</t>
  </si>
  <si>
    <t>Mariana da Glória - E. M.</t>
  </si>
  <si>
    <t>Marly Cid Almeida de Abreu, Profª - E. M.</t>
  </si>
  <si>
    <t>Milton Rodrigues Rocha, Pref. - E. M.</t>
  </si>
  <si>
    <t>Nanete Lima Chagas - E. M.</t>
  </si>
  <si>
    <t>Natércia Rodrigues Rocha - E. M.</t>
  </si>
  <si>
    <t>Neusa da Silva Salles - E. M.</t>
  </si>
  <si>
    <t>Odilon Bernardes, CIEP 478 –  E. Mz.</t>
  </si>
  <si>
    <t>Outeiro das Pedras – E. Mz.</t>
  </si>
  <si>
    <t>Pedro Alves de Araújo, Profº - E. M.</t>
  </si>
  <si>
    <t>Pedro Antônio Novaes - E. M.</t>
  </si>
  <si>
    <t>Pimentel de Carvalho - E. M.</t>
  </si>
  <si>
    <t>Roberta Maria Sodré de Macedo - E. M.</t>
  </si>
  <si>
    <t>Romeu Simões da Fonseca - E. M.</t>
  </si>
  <si>
    <t>CEMEI Samuel da Silva Garcia, Dr. - E. M.</t>
  </si>
  <si>
    <t>Santos Dumont - E. M.</t>
  </si>
  <si>
    <t>Sidnei da Silva - E. M.</t>
  </si>
  <si>
    <t>Símaco Ramos de Almeida - E. M.</t>
  </si>
  <si>
    <t>Suzete Pereira Goettnauer, Profª - E. M.</t>
  </si>
  <si>
    <t>Therezinha de Jesus Pereira da Silva -    E. M.</t>
  </si>
  <si>
    <t>Enérito Costa – E. M.</t>
  </si>
  <si>
    <t>CEMEI Liliosa Lea Azeredo Cotrim</t>
  </si>
  <si>
    <t>CEMEI Hortair da Silva</t>
  </si>
  <si>
    <t>CEMEI Jovita dos Santos</t>
  </si>
  <si>
    <t>E.Mz.Onze de Junho</t>
  </si>
  <si>
    <t>CEMEI Geny Soares Sant'Ana</t>
  </si>
  <si>
    <t>CEMEI Ilda Alves dos Santos</t>
  </si>
  <si>
    <t>CEMEI Maria José Pugian Ribeiro</t>
  </si>
  <si>
    <t>CEMEI Isaias Nunes</t>
  </si>
  <si>
    <t>CEMEI Odília de Miranda Rosa</t>
  </si>
  <si>
    <t>E.M. Ver. Dimas Monteiro Nogueira</t>
  </si>
  <si>
    <t>CEMEI Irani Rosa da Silva</t>
  </si>
  <si>
    <t>E.M.de Tempo Integral Juíza Patrícia Lourival Acioli</t>
  </si>
  <si>
    <t>E.M.Antônio Carlos Rodrigues Mororó</t>
  </si>
  <si>
    <t>E.Mz. Lucas da Silva</t>
  </si>
  <si>
    <t>CEMEI Prof. Victor Leal da Silva Costa</t>
  </si>
  <si>
    <t>CEMEI Profª Regina Augusta dos Santos Mattos</t>
  </si>
  <si>
    <t>NAPEM</t>
  </si>
  <si>
    <t>Clínica Escola do Autista</t>
  </si>
  <si>
    <t>CREMII</t>
  </si>
  <si>
    <t>Educandário São José de Iguá</t>
  </si>
  <si>
    <t>LEÃO XIII</t>
  </si>
  <si>
    <t>NTM</t>
  </si>
  <si>
    <t>SECRETARIA MUNICIPAL DE EDUCAÇÃO</t>
  </si>
  <si>
    <t>TOTAL GERAL</t>
  </si>
  <si>
    <t>N.º</t>
  </si>
  <si>
    <t>ESCOLA MUNICIPAL</t>
  </si>
  <si>
    <t>QUANTITATIVO ALUNOS MATRICULADOS</t>
  </si>
  <si>
    <t>QUANTITATIVO DE TURNOS</t>
  </si>
  <si>
    <t>NÚMERO DE TURMAS</t>
  </si>
  <si>
    <t>QUANTIDADE ALUNOS NECESSIDADES ESPECIAIS</t>
  </si>
  <si>
    <t>MEDIADOR DE APRENDIZAGEM</t>
  </si>
  <si>
    <t>MEMÓRIA DE CÁLCULO</t>
  </si>
  <si>
    <t>QUANTIDADE NECESSÁRIA DE MONITORES DE APOIO E TRANSPORTE ESCOLAR PARA AS UNIDADES ESCOLARES</t>
  </si>
  <si>
    <t>QUANTIDADE DE MONITORES DE APOIO E TRANSPORTE ESCOLAR</t>
  </si>
  <si>
    <t xml:space="preserve">ANEXO I </t>
  </si>
  <si>
    <t>Resolução SEMEC n.º 001 de 29 de maio de 2015, Resolução SEMEC n.º 005 de 02 de maio de 2013 de junho de 2015</t>
  </si>
  <si>
    <t xml:space="preserve">Lei Federal n.º 13.005, de 25 de junho de 2014 e Lei Municipal n.º 2.556, de 22 </t>
  </si>
  <si>
    <t>ANEXO I.I</t>
  </si>
  <si>
    <t>PLANILHA I-A  - SUPERVISOR DE DISCIPLINA</t>
  </si>
  <si>
    <t>PLANILHA I-B - DIRIGENTE DE TURNO</t>
  </si>
  <si>
    <t>PLANILHA I-C - MEDIADOR</t>
  </si>
  <si>
    <t>PLANILHA I-D - AGENTE EDUCATIVO DE CRECHE</t>
  </si>
  <si>
    <t>PLANILHA I-E- AUXILIAR DE ESCRITA</t>
  </si>
  <si>
    <t>PLANILHA I-F - MONITOR DE ÔNIBUS ESCOLAR</t>
  </si>
  <si>
    <t>PREÇO TOTAL DOS SERVIÇOS PLANILHA I-G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</si>
</sst>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30"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  <scheme val="minor"/>
    </font>
    <font>
      <sz val="12"/>
      <name val="Calibri"/>
      <family val="2"/>
    </font>
    <font>
      <sz val="12"/>
      <color indexed="8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</font>
    <font>
      <sz val="7"/>
      <color indexed="8"/>
      <name val="Calibri"/>
      <family val="2"/>
    </font>
    <font>
      <sz val="10"/>
      <color indexed="8"/>
      <name val="Times New Roman"/>
      <family val="1"/>
    </font>
    <font>
      <sz val="7"/>
      <color rgb="FF000000"/>
      <name val="Calibri"/>
      <family val="2"/>
    </font>
    <font>
      <b/>
      <u/>
      <sz val="11"/>
      <color indexed="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59"/>
      </left>
      <right/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1A1A1A"/>
      </left>
      <right style="thin">
        <color rgb="FF1A1A1A"/>
      </right>
      <top style="thin">
        <color rgb="FF1A1A1A"/>
      </top>
      <bottom style="thin">
        <color rgb="FF1A1A1A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" fillId="4" borderId="0" applyNumberFormat="0" applyBorder="0" applyAlignment="0" applyProtection="0"/>
    <xf numFmtId="0" fontId="3" fillId="16" borderId="1" applyNumberFormat="0" applyAlignment="0" applyProtection="0"/>
    <xf numFmtId="0" fontId="4" fillId="17" borderId="2" applyNumberFormat="0" applyAlignment="0" applyProtection="0"/>
    <xf numFmtId="0" fontId="5" fillId="0" borderId="3" applyNumberFormat="0" applyFill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21" borderId="0" applyNumberFormat="0" applyBorder="0" applyAlignment="0" applyProtection="0"/>
    <xf numFmtId="0" fontId="6" fillId="7" borderId="1" applyNumberFormat="0" applyAlignment="0" applyProtection="0"/>
    <xf numFmtId="0" fontId="7" fillId="3" borderId="0" applyNumberFormat="0" applyBorder="0" applyAlignment="0" applyProtection="0"/>
    <xf numFmtId="0" fontId="8" fillId="22" borderId="0" applyNumberFormat="0" applyBorder="0" applyAlignment="0" applyProtection="0"/>
    <xf numFmtId="0" fontId="19" fillId="23" borderId="4" applyNumberFormat="0" applyAlignment="0" applyProtection="0"/>
    <xf numFmtId="0" fontId="9" fillId="16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2" fillId="0" borderId="9" applyNumberFormat="0" applyFill="0" applyAlignment="0" applyProtection="0"/>
    <xf numFmtId="44" fontId="19" fillId="0" borderId="0" applyFont="0" applyFill="0" applyBorder="0" applyAlignment="0" applyProtection="0"/>
  </cellStyleXfs>
  <cellXfs count="123">
    <xf numFmtId="0" fontId="0" fillId="0" borderId="0" xfId="0"/>
    <xf numFmtId="0" fontId="21" fillId="0" borderId="0" xfId="0" applyFont="1"/>
    <xf numFmtId="2" fontId="21" fillId="0" borderId="0" xfId="0" applyNumberFormat="1" applyFont="1"/>
    <xf numFmtId="0" fontId="21" fillId="0" borderId="15" xfId="0" applyFont="1" applyBorder="1" applyAlignment="1">
      <alignment horizontal="right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2" fillId="24" borderId="18" xfId="0" applyFont="1" applyFill="1" applyBorder="1" applyAlignment="1">
      <alignment horizontal="center"/>
    </xf>
    <xf numFmtId="0" fontId="23" fillId="0" borderId="0" xfId="0" applyFont="1"/>
    <xf numFmtId="0" fontId="22" fillId="0" borderId="14" xfId="0" applyFont="1" applyBorder="1" applyAlignment="1">
      <alignment horizontal="left"/>
    </xf>
    <xf numFmtId="0" fontId="23" fillId="0" borderId="0" xfId="0" applyFont="1" applyBorder="1"/>
    <xf numFmtId="0" fontId="22" fillId="0" borderId="0" xfId="0" applyFont="1" applyBorder="1"/>
    <xf numFmtId="0" fontId="22" fillId="24" borderId="10" xfId="0" applyFont="1" applyFill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2" fillId="0" borderId="10" xfId="0" applyFont="1" applyBorder="1"/>
    <xf numFmtId="0" fontId="22" fillId="0" borderId="10" xfId="0" applyFont="1" applyBorder="1" applyAlignment="1">
      <alignment horizontal="center"/>
    </xf>
    <xf numFmtId="4" fontId="22" fillId="0" borderId="10" xfId="0" applyNumberFormat="1" applyFont="1" applyBorder="1" applyAlignment="1">
      <alignment horizontal="center"/>
    </xf>
    <xf numFmtId="0" fontId="23" fillId="0" borderId="10" xfId="0" applyFont="1" applyBorder="1"/>
    <xf numFmtId="0" fontId="24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10" xfId="0" applyFont="1" applyBorder="1" applyAlignment="1">
      <alignment vertical="center"/>
    </xf>
    <xf numFmtId="0" fontId="22" fillId="0" borderId="10" xfId="0" applyFont="1" applyBorder="1" applyAlignment="1">
      <alignment horizontal="center" wrapText="1"/>
    </xf>
    <xf numFmtId="14" fontId="22" fillId="0" borderId="10" xfId="0" applyNumberFormat="1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3" fillId="0" borderId="14" xfId="0" applyFont="1" applyBorder="1"/>
    <xf numFmtId="2" fontId="22" fillId="0" borderId="10" xfId="0" applyNumberFormat="1" applyFont="1" applyBorder="1" applyAlignment="1">
      <alignment horizontal="center"/>
    </xf>
    <xf numFmtId="0" fontId="22" fillId="0" borderId="12" xfId="0" applyFont="1" applyBorder="1"/>
    <xf numFmtId="0" fontId="22" fillId="0" borderId="14" xfId="0" applyFont="1" applyBorder="1" applyAlignment="1">
      <alignment horizontal="justify" vertical="center"/>
    </xf>
    <xf numFmtId="0" fontId="23" fillId="0" borderId="14" xfId="0" applyFont="1" applyBorder="1" applyAlignment="1">
      <alignment vertical="center" wrapText="1"/>
    </xf>
    <xf numFmtId="0" fontId="22" fillId="0" borderId="14" xfId="0" applyFont="1" applyBorder="1" applyAlignment="1">
      <alignment horizontal="justify"/>
    </xf>
    <xf numFmtId="0" fontId="24" fillId="0" borderId="0" xfId="0" applyFont="1" applyAlignment="1">
      <alignment horizontal="left"/>
    </xf>
    <xf numFmtId="0" fontId="23" fillId="24" borderId="10" xfId="0" applyFont="1" applyFill="1" applyBorder="1" applyAlignment="1">
      <alignment horizontal="center"/>
    </xf>
    <xf numFmtId="10" fontId="22" fillId="0" borderId="10" xfId="0" applyNumberFormat="1" applyFont="1" applyBorder="1" applyAlignment="1">
      <alignment horizontal="center"/>
    </xf>
    <xf numFmtId="0" fontId="24" fillId="0" borderId="10" xfId="0" applyFont="1" applyBorder="1" applyAlignment="1">
      <alignment horizontal="right"/>
    </xf>
    <xf numFmtId="49" fontId="24" fillId="0" borderId="10" xfId="0" applyNumberFormat="1" applyFont="1" applyBorder="1" applyAlignment="1">
      <alignment horizontal="center"/>
    </xf>
    <xf numFmtId="2" fontId="22" fillId="0" borderId="11" xfId="0" applyNumberFormat="1" applyFont="1" applyBorder="1" applyAlignment="1">
      <alignment horizontal="center"/>
    </xf>
    <xf numFmtId="2" fontId="23" fillId="0" borderId="0" xfId="0" applyNumberFormat="1" applyFont="1"/>
    <xf numFmtId="10" fontId="22" fillId="0" borderId="13" xfId="0" applyNumberFormat="1" applyFont="1" applyBorder="1" applyAlignment="1">
      <alignment horizontal="center"/>
    </xf>
    <xf numFmtId="4" fontId="22" fillId="0" borderId="13" xfId="0" applyNumberFormat="1" applyFont="1" applyBorder="1" applyAlignment="1">
      <alignment horizontal="center"/>
    </xf>
    <xf numFmtId="0" fontId="24" fillId="0" borderId="0" xfId="0" applyFont="1" applyFill="1" applyBorder="1"/>
    <xf numFmtId="10" fontId="22" fillId="0" borderId="0" xfId="0" applyNumberFormat="1" applyFont="1" applyBorder="1" applyAlignment="1">
      <alignment horizontal="center"/>
    </xf>
    <xf numFmtId="4" fontId="22" fillId="0" borderId="0" xfId="0" applyNumberFormat="1" applyFont="1" applyBorder="1" applyAlignment="1">
      <alignment horizontal="center"/>
    </xf>
    <xf numFmtId="0" fontId="22" fillId="0" borderId="0" xfId="0" applyFont="1" applyAlignment="1">
      <alignment horizontal="left"/>
    </xf>
    <xf numFmtId="3" fontId="22" fillId="0" borderId="10" xfId="0" applyNumberFormat="1" applyFont="1" applyBorder="1" applyAlignment="1">
      <alignment horizontal="center"/>
    </xf>
    <xf numFmtId="0" fontId="0" fillId="0" borderId="15" xfId="0" applyBorder="1" applyAlignment="1">
      <alignment wrapText="1"/>
    </xf>
    <xf numFmtId="0" fontId="21" fillId="0" borderId="15" xfId="0" applyFont="1" applyBorder="1"/>
    <xf numFmtId="4" fontId="21" fillId="0" borderId="25" xfId="0" applyNumberFormat="1" applyFont="1" applyBorder="1"/>
    <xf numFmtId="0" fontId="22" fillId="24" borderId="10" xfId="0" applyFont="1" applyFill="1" applyBorder="1" applyAlignment="1">
      <alignment horizontal="center"/>
    </xf>
    <xf numFmtId="10" fontId="22" fillId="0" borderId="27" xfId="0" applyNumberFormat="1" applyFont="1" applyBorder="1" applyAlignment="1">
      <alignment horizontal="center"/>
    </xf>
    <xf numFmtId="2" fontId="25" fillId="0" borderId="27" xfId="0" applyNumberFormat="1" applyFont="1" applyBorder="1" applyAlignment="1">
      <alignment horizontal="center"/>
    </xf>
    <xf numFmtId="0" fontId="25" fillId="0" borderId="27" xfId="0" applyFont="1" applyBorder="1"/>
    <xf numFmtId="0" fontId="17" fillId="0" borderId="0" xfId="0" applyFont="1" applyAlignment="1">
      <alignment vertical="center"/>
    </xf>
    <xf numFmtId="4" fontId="0" fillId="0" borderId="15" xfId="0" applyNumberFormat="1" applyBorder="1" applyAlignment="1">
      <alignment wrapText="1"/>
    </xf>
    <xf numFmtId="0" fontId="0" fillId="0" borderId="0" xfId="0" applyFill="1"/>
    <xf numFmtId="0" fontId="27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26" fillId="26" borderId="14" xfId="0" applyFont="1" applyFill="1" applyBorder="1" applyAlignment="1">
      <alignment vertical="center" wrapText="1"/>
    </xf>
    <xf numFmtId="0" fontId="26" fillId="27" borderId="14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3" fontId="27" fillId="27" borderId="14" xfId="0" applyNumberFormat="1" applyFont="1" applyFill="1" applyBorder="1" applyAlignment="1">
      <alignment horizontal="center" vertical="center" wrapText="1"/>
    </xf>
    <xf numFmtId="0" fontId="27" fillId="27" borderId="14" xfId="0" applyFont="1" applyFill="1" applyBorder="1" applyAlignment="1">
      <alignment horizontal="center" vertical="center" wrapText="1"/>
    </xf>
    <xf numFmtId="3" fontId="27" fillId="0" borderId="14" xfId="0" applyNumberFormat="1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6" fillId="28" borderId="14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 wrapText="1"/>
    </xf>
    <xf numFmtId="0" fontId="28" fillId="27" borderId="14" xfId="0" applyFont="1" applyFill="1" applyBorder="1" applyAlignment="1">
      <alignment horizontal="center" vertical="center" wrapText="1"/>
    </xf>
    <xf numFmtId="0" fontId="27" fillId="29" borderId="14" xfId="0" applyFont="1" applyFill="1" applyBorder="1" applyAlignment="1">
      <alignment horizontal="center" vertical="center" wrapText="1"/>
    </xf>
    <xf numFmtId="0" fontId="29" fillId="0" borderId="0" xfId="0" applyFont="1"/>
    <xf numFmtId="0" fontId="29" fillId="0" borderId="0" xfId="0" applyFont="1" applyFill="1"/>
    <xf numFmtId="0" fontId="29" fillId="0" borderId="0" xfId="0" applyFont="1" applyFill="1" applyBorder="1"/>
    <xf numFmtId="0" fontId="0" fillId="0" borderId="15" xfId="0" applyBorder="1"/>
    <xf numFmtId="0" fontId="0" fillId="0" borderId="17" xfId="0" applyBorder="1"/>
    <xf numFmtId="0" fontId="0" fillId="0" borderId="17" xfId="0" applyFill="1" applyBorder="1"/>
    <xf numFmtId="0" fontId="0" fillId="0" borderId="16" xfId="0" applyBorder="1"/>
    <xf numFmtId="0" fontId="0" fillId="0" borderId="15" xfId="0" applyBorder="1" applyAlignment="1"/>
    <xf numFmtId="0" fontId="0" fillId="0" borderId="17" xfId="0" applyBorder="1" applyAlignment="1"/>
    <xf numFmtId="0" fontId="0" fillId="0" borderId="17" xfId="0" applyFill="1" applyBorder="1" applyAlignment="1"/>
    <xf numFmtId="0" fontId="0" fillId="0" borderId="16" xfId="0" applyBorder="1" applyAlignment="1"/>
    <xf numFmtId="0" fontId="29" fillId="0" borderId="14" xfId="0" applyFont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29" fillId="0" borderId="16" xfId="0" applyFont="1" applyBorder="1"/>
    <xf numFmtId="0" fontId="12" fillId="0" borderId="15" xfId="0" applyFont="1" applyBorder="1"/>
    <xf numFmtId="0" fontId="12" fillId="0" borderId="17" xfId="0" applyFont="1" applyBorder="1"/>
    <xf numFmtId="0" fontId="12" fillId="0" borderId="17" xfId="0" applyFont="1" applyFill="1" applyBorder="1"/>
    <xf numFmtId="0" fontId="0" fillId="0" borderId="30" xfId="0" applyFill="1" applyBorder="1"/>
    <xf numFmtId="44" fontId="21" fillId="0" borderId="15" xfId="42" applyFont="1" applyBorder="1" applyAlignment="1">
      <alignment horizontal="center" vertical="center" wrapText="1"/>
    </xf>
    <xf numFmtId="44" fontId="21" fillId="0" borderId="16" xfId="42" applyFont="1" applyBorder="1" applyAlignment="1">
      <alignment horizontal="center" vertical="center" wrapText="1"/>
    </xf>
    <xf numFmtId="0" fontId="24" fillId="24" borderId="24" xfId="0" applyFont="1" applyFill="1" applyBorder="1"/>
    <xf numFmtId="0" fontId="22" fillId="24" borderId="10" xfId="0" applyFont="1" applyFill="1" applyBorder="1"/>
    <xf numFmtId="0" fontId="24" fillId="24" borderId="10" xfId="0" applyFont="1" applyFill="1" applyBorder="1"/>
    <xf numFmtId="0" fontId="20" fillId="0" borderId="19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20" fillId="0" borderId="21" xfId="0" applyFont="1" applyBorder="1" applyAlignment="1">
      <alignment horizontal="center"/>
    </xf>
    <xf numFmtId="0" fontId="22" fillId="24" borderId="10" xfId="0" applyFont="1" applyFill="1" applyBorder="1" applyAlignment="1">
      <alignment horizontal="center"/>
    </xf>
    <xf numFmtId="0" fontId="22" fillId="0" borderId="15" xfId="0" applyFont="1" applyBorder="1" applyAlignment="1">
      <alignment horizontal="left"/>
    </xf>
    <xf numFmtId="0" fontId="22" fillId="0" borderId="17" xfId="0" applyFont="1" applyBorder="1" applyAlignment="1">
      <alignment horizontal="left"/>
    </xf>
    <xf numFmtId="0" fontId="22" fillId="0" borderId="16" xfId="0" applyFont="1" applyBorder="1" applyAlignment="1">
      <alignment horizontal="left"/>
    </xf>
    <xf numFmtId="0" fontId="22" fillId="0" borderId="10" xfId="0" applyFont="1" applyBorder="1" applyAlignment="1">
      <alignment horizontal="left"/>
    </xf>
    <xf numFmtId="0" fontId="24" fillId="24" borderId="13" xfId="0" applyFont="1" applyFill="1" applyBorder="1"/>
    <xf numFmtId="4" fontId="21" fillId="0" borderId="15" xfId="0" applyNumberFormat="1" applyFont="1" applyBorder="1" applyAlignment="1">
      <alignment horizontal="center"/>
    </xf>
    <xf numFmtId="4" fontId="21" fillId="0" borderId="16" xfId="0" applyNumberFormat="1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24" borderId="22" xfId="0" applyFont="1" applyFill="1" applyBorder="1" applyAlignment="1">
      <alignment horizontal="center" vertical="center"/>
    </xf>
    <xf numFmtId="0" fontId="18" fillId="24" borderId="0" xfId="0" applyFont="1" applyFill="1" applyBorder="1" applyAlignment="1">
      <alignment horizontal="center" vertical="center"/>
    </xf>
    <xf numFmtId="0" fontId="18" fillId="24" borderId="23" xfId="0" applyFont="1" applyFill="1" applyBorder="1" applyAlignment="1">
      <alignment horizontal="center" vertical="center"/>
    </xf>
    <xf numFmtId="0" fontId="21" fillId="25" borderId="15" xfId="0" applyFont="1" applyFill="1" applyBorder="1" applyAlignment="1">
      <alignment horizontal="center"/>
    </xf>
    <xf numFmtId="0" fontId="21" fillId="25" borderId="17" xfId="0" applyFont="1" applyFill="1" applyBorder="1" applyAlignment="1">
      <alignment horizontal="center"/>
    </xf>
    <xf numFmtId="0" fontId="21" fillId="25" borderId="26" xfId="0" applyFont="1" applyFill="1" applyBorder="1" applyAlignment="1">
      <alignment horizontal="center"/>
    </xf>
    <xf numFmtId="0" fontId="21" fillId="25" borderId="16" xfId="0" applyFont="1" applyFill="1" applyBorder="1" applyAlignment="1">
      <alignment horizontal="center"/>
    </xf>
    <xf numFmtId="0" fontId="21" fillId="0" borderId="15" xfId="0" applyFont="1" applyBorder="1" applyAlignment="1">
      <alignment horizontal="left"/>
    </xf>
    <xf numFmtId="0" fontId="21" fillId="0" borderId="17" xfId="0" applyFont="1" applyBorder="1" applyAlignment="1">
      <alignment horizontal="left"/>
    </xf>
    <xf numFmtId="0" fontId="21" fillId="0" borderId="16" xfId="0" applyFont="1" applyBorder="1" applyAlignment="1">
      <alignment horizontal="left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4" xfId="0" applyFont="1" applyBorder="1" applyAlignment="1">
      <alignment horizontal="right"/>
    </xf>
    <xf numFmtId="0" fontId="27" fillId="29" borderId="14" xfId="0" applyFont="1" applyFill="1" applyBorder="1" applyAlignment="1">
      <alignment horizontal="center" vertical="center" wrapText="1"/>
    </xf>
    <xf numFmtId="0" fontId="26" fillId="26" borderId="14" xfId="0" applyFont="1" applyFill="1" applyBorder="1" applyAlignment="1">
      <alignment vertical="center" wrapText="1"/>
    </xf>
    <xf numFmtId="0" fontId="26" fillId="27" borderId="14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6" fillId="26" borderId="14" xfId="0" applyFont="1" applyFill="1" applyBorder="1" applyAlignment="1">
      <alignment horizontal="center" vertical="center" wrapText="1"/>
    </xf>
  </cellXfs>
  <cellStyles count="43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Incorreto" xfId="30" builtinId="27" customBuiltin="1"/>
    <cellStyle name="Moeda" xfId="42" builtinId="4"/>
    <cellStyle name="Neutra" xfId="31" builtinId="28" customBuiltin="1"/>
    <cellStyle name="Normal" xfId="0" builtinId="0"/>
    <cellStyle name="Nota" xfId="32" builtinId="10" customBuiltin="1"/>
    <cellStyle name="Saída" xfId="33" builtinId="21" customBuiltin="1"/>
    <cellStyle name="Texto de Aviso" xfId="34" builtinId="11" customBuiltin="1"/>
    <cellStyle name="Texto Explicativo" xfId="35" builtinId="53" customBuiltin="1"/>
    <cellStyle name="Título 1" xfId="36" builtinId="16" customBuiltin="1"/>
    <cellStyle name="Título 2" xfId="37" builtinId="17" customBuiltin="1"/>
    <cellStyle name="Título 3" xfId="38" builtinId="18" customBuiltin="1"/>
    <cellStyle name="Título 4" xfId="39" builtinId="19" customBuiltin="1"/>
    <cellStyle name="Título 5" xfId="40"/>
    <cellStyle name="Total" xfId="41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6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usernames" Target="revisions/userNam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1363548</xdr:colOff>
      <xdr:row>0</xdr:row>
      <xdr:rowOff>66675</xdr:rowOff>
    </xdr:from>
    <xdr:to>
      <xdr:col>6</xdr:col>
      <xdr:colOff>104775</xdr:colOff>
      <xdr:row>0</xdr:row>
      <xdr:rowOff>1200150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63548" y="66675"/>
          <a:ext cx="7256577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34" Type="http://schemas.openxmlformats.org/officeDocument/2006/relationships/revisionLog" Target="revisionLog11.xml"/><Relationship Id="rId33" Type="http://schemas.openxmlformats.org/officeDocument/2006/relationships/revisionLog" Target="revisionLog111.xml"/><Relationship Id="rId32" Type="http://schemas.openxmlformats.org/officeDocument/2006/relationships/revisionLog" Target="revisionLog1111.xml"/><Relationship Id="rId37" Type="http://schemas.openxmlformats.org/officeDocument/2006/relationships/revisionLog" Target="revisionLog1.xml"/><Relationship Id="rId36" Type="http://schemas.openxmlformats.org/officeDocument/2006/relationships/revisionLog" Target="revisionLog12.xml"/><Relationship Id="rId35" Type="http://schemas.openxmlformats.org/officeDocument/2006/relationships/revisionLog" Target="revisionLog121.xml"/></Relationships>
</file>

<file path=xl/revisions/revisionHeaders.xml><?xml version="1.0" encoding="utf-8"?>
<headers xmlns="http://schemas.openxmlformats.org/spreadsheetml/2006/main" xmlns:r="http://schemas.openxmlformats.org/officeDocument/2006/relationships" guid="{131ECB43-0220-4CA7-AB5F-62840ABDAD34}" diskRevisions="1" revisionId="753" version="10">
  <header guid="{EC932BD1-6A25-447D-8E2D-99EDD7F2D726}" dateTime="2021-09-21T14:17:50" maxSheetId="9" userName="Usuário" r:id="rId32" minRId="394" maxRId="450">
    <sheetIdMap count="8">
      <sheetId val="1"/>
      <sheetId val="2"/>
      <sheetId val="3"/>
      <sheetId val="4"/>
      <sheetId val="5"/>
      <sheetId val="6"/>
      <sheetId val="7"/>
      <sheetId val="8"/>
    </sheetIdMap>
  </header>
  <header guid="{4EBA8C3C-1A60-4578-BA00-892D0C958377}" dateTime="2021-09-21T14:20:11" maxSheetId="9" userName="Usuário" r:id="rId33" minRId="458" maxRId="567">
    <sheetIdMap count="8">
      <sheetId val="1"/>
      <sheetId val="2"/>
      <sheetId val="3"/>
      <sheetId val="4"/>
      <sheetId val="5"/>
      <sheetId val="6"/>
      <sheetId val="7"/>
      <sheetId val="8"/>
    </sheetIdMap>
  </header>
  <header guid="{5FE2C1EC-5291-4610-8F78-EC32067403C1}" dateTime="2021-09-21T14:21:06" maxSheetId="9" userName="Usuário" r:id="rId34" minRId="568" maxRId="623">
    <sheetIdMap count="8">
      <sheetId val="1"/>
      <sheetId val="2"/>
      <sheetId val="3"/>
      <sheetId val="4"/>
      <sheetId val="5"/>
      <sheetId val="6"/>
      <sheetId val="7"/>
      <sheetId val="8"/>
    </sheetIdMap>
  </header>
  <header guid="{FC6773B6-1D55-4DB4-A4B6-C1862508F6B2}" dateTime="2021-09-21T14:24:20" maxSheetId="9" userName="Usuário" r:id="rId35" minRId="624" maxRId="722">
    <sheetIdMap count="8">
      <sheetId val="1"/>
      <sheetId val="2"/>
      <sheetId val="3"/>
      <sheetId val="4"/>
      <sheetId val="5"/>
      <sheetId val="6"/>
      <sheetId val="7"/>
      <sheetId val="8"/>
    </sheetIdMap>
  </header>
  <header guid="{73DCF38F-8A31-434C-BDAA-6D811EAFD81C}" dateTime="2021-09-21T14:25:20" maxSheetId="9" userName="Usuário" r:id="rId36" minRId="723" maxRId="739">
    <sheetIdMap count="8">
      <sheetId val="1"/>
      <sheetId val="2"/>
      <sheetId val="3"/>
      <sheetId val="4"/>
      <sheetId val="5"/>
      <sheetId val="6"/>
      <sheetId val="7"/>
      <sheetId val="8"/>
    </sheetIdMap>
  </header>
  <header guid="{131ECB43-0220-4CA7-AB5F-62840ABDAD34}" dateTime="2021-09-21T14:27:45" maxSheetId="9" userName="Usuário" r:id="rId37">
    <sheetIdMap count="8">
      <sheetId val="1"/>
      <sheetId val="2"/>
      <sheetId val="3"/>
      <sheetId val="4"/>
      <sheetId val="5"/>
      <sheetId val="6"/>
      <sheetId val="7"/>
      <sheetId val="8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v guid="{9D1E50CE-11E8-4C04-B2DA-0537E77D1431}" action="delete"/>
  <rdn rId="0" localSheetId="1" customView="1" name="Z_9D1E50CE_11E8_4C04_B2DA_0537E77D1431_.wvu.PrintArea" hidden="1" oldHidden="1">
    <formula>'ANEXO I-A'!$A$1:$E$171</formula>
    <oldFormula>'ANEXO I-A'!$A$1:$E$171</oldFormula>
  </rdn>
  <rdn rId="0" localSheetId="2" customView="1" name="Z_9D1E50CE_11E8_4C04_B2DA_0537E77D1431_.wvu.PrintArea" hidden="1" oldHidden="1">
    <formula>'I-B'!$A$1:$D$171</formula>
    <oldFormula>'I-B'!$A$1:$D$171</oldFormula>
  </rdn>
  <rdn rId="0" localSheetId="3" customView="1" name="Z_9D1E50CE_11E8_4C04_B2DA_0537E77D1431_.wvu.PrintArea" hidden="1" oldHidden="1">
    <formula>'I-C'!$A$1:$D$171</formula>
    <oldFormula>'I-C'!$A$1:$D$171</oldFormula>
  </rdn>
  <rdn rId="0" localSheetId="4" customView="1" name="Z_9D1E50CE_11E8_4C04_B2DA_0537E77D1431_.wvu.PrintArea" hidden="1" oldHidden="1">
    <formula>'I-D'!$A$1:$D$171</formula>
    <oldFormula>'I-D'!$A$1:$D$171</oldFormula>
  </rdn>
  <rdn rId="0" localSheetId="5" customView="1" name="Z_9D1E50CE_11E8_4C04_B2DA_0537E77D1431_.wvu.PrintArea" hidden="1" oldHidden="1">
    <formula>'I-E'!$A$1:$D$171</formula>
    <oldFormula>'I-E'!$A$1:$D$171</oldFormula>
  </rdn>
  <rdn rId="0" localSheetId="6" customView="1" name="Z_9D1E50CE_11E8_4C04_B2DA_0537E77D1431_.wvu.PrintArea" hidden="1" oldHidden="1">
    <formula>'I-F'!$A$1:$D$171</formula>
    <oldFormula>'I-F'!$A$1:$D$171</oldFormula>
  </rdn>
  <rdn rId="0" localSheetId="7" customView="1" name="Z_9D1E50CE_11E8_4C04_B2DA_0537E77D1431_.wvu.PrintArea" hidden="1" oldHidden="1">
    <formula>TOTAL!$A$1:$I$16</formula>
    <oldFormula>TOTAL!$A$1:$I$16</oldFormula>
  </rdn>
  <rcv guid="{9D1E50CE-11E8-4C04-B2DA-0537E77D1431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c rId="568" sId="4">
    <oc r="A1" t="inlineStr">
      <is>
        <t>PLANILHA 4 DO ANEXO III - AGENTE EDUCATIVO DE CRECHE</t>
      </is>
    </oc>
    <nc r="A1" t="inlineStr">
      <is>
        <t>PLANILHA I-D - AGENTE EDUCATIVO DE CRECHE</t>
      </is>
    </nc>
  </rcc>
  <rcc rId="569" sId="4" numFmtId="4">
    <oc r="C31">
      <v>1186.1600000000001</v>
    </oc>
    <nc r="C31"/>
  </rcc>
  <rcc rId="570" sId="4">
    <oc r="C52">
      <f>2*3.75*22 - 0.06*C46</f>
    </oc>
    <nc r="C52"/>
  </rcc>
  <rcc rId="571" sId="4" numFmtId="4">
    <oc r="C53">
      <v>0</v>
    </oc>
    <nc r="C53"/>
  </rcc>
  <rcc rId="572" sId="4" numFmtId="4">
    <oc r="C54">
      <v>0</v>
    </oc>
    <nc r="C54"/>
  </rcc>
  <rcc rId="573" sId="4" numFmtId="4">
    <oc r="C57">
      <v>0</v>
    </oc>
    <nc r="C57"/>
  </rcc>
  <rcc rId="574" sId="4">
    <oc r="C59">
      <f>SUM(C52:C58)</f>
    </oc>
    <nc r="C59"/>
  </rcc>
  <rcc rId="575" sId="4" numFmtId="14">
    <oc r="C78">
      <v>0.2</v>
    </oc>
    <nc r="C78"/>
  </rcc>
  <rcc rId="576" sId="4" numFmtId="14">
    <oc r="C79">
      <v>1.4999999999999999E-2</v>
    </oc>
    <nc r="C79"/>
  </rcc>
  <rcc rId="577" sId="4" numFmtId="14">
    <oc r="C80">
      <v>0.01</v>
    </oc>
    <nc r="C80"/>
  </rcc>
  <rcc rId="578" sId="4" numFmtId="14">
    <oc r="C81">
      <v>2E-3</v>
    </oc>
    <nc r="C81"/>
  </rcc>
  <rcc rId="579" sId="4" numFmtId="14">
    <oc r="C82">
      <v>2.5000000000000001E-2</v>
    </oc>
    <nc r="C82"/>
  </rcc>
  <rcc rId="580" sId="4" numFmtId="14">
    <oc r="C83">
      <v>0.08</v>
    </oc>
    <nc r="C83"/>
  </rcc>
  <rcc rId="581" sId="4" numFmtId="14">
    <oc r="C84">
      <v>0.03</v>
    </oc>
    <nc r="C84"/>
  </rcc>
  <rcc rId="582" sId="4" numFmtId="14">
    <oc r="C85">
      <v>6.0000000000000001E-3</v>
    </oc>
    <nc r="C85"/>
  </rcc>
  <rcc rId="583" sId="4">
    <oc r="C86">
      <f>SUM(C78:C85)</f>
    </oc>
    <nc r="C86"/>
  </rcc>
  <rcc rId="584" sId="4" numFmtId="14">
    <oc r="C94">
      <v>8.3299999999999999E-2</v>
    </oc>
    <nc r="C94"/>
  </rcc>
  <rcc rId="585" sId="4" numFmtId="14">
    <oc r="C95">
      <v>8.3299999999999999E-2</v>
    </oc>
    <nc r="C95"/>
  </rcc>
  <rcc rId="586" sId="4" numFmtId="14">
    <oc r="C96">
      <v>2.7799999999999998E-2</v>
    </oc>
    <nc r="C96"/>
  </rcc>
  <rcc rId="587" sId="4">
    <oc r="C97">
      <f>C94+C95+C96</f>
    </oc>
    <nc r="C97"/>
  </rcc>
  <rcc rId="588" sId="4">
    <oc r="C98">
      <f>C86*C97</f>
    </oc>
    <nc r="C98"/>
  </rcc>
  <rcc rId="589" sId="4">
    <oc r="C99">
      <f>C97+C98</f>
    </oc>
    <nc r="C99"/>
  </rcc>
  <rcc rId="590" sId="4" numFmtId="14">
    <oc r="C104">
      <v>6.9999999999999999E-4</v>
    </oc>
    <nc r="C104"/>
  </rcc>
  <rcc rId="591" sId="4">
    <oc r="C105">
      <f>C104*C86</f>
    </oc>
    <nc r="C105"/>
  </rcc>
  <rcc rId="592" sId="4">
    <oc r="C106">
      <f>SUM(C104:C105)</f>
    </oc>
    <nc r="C106"/>
  </rcc>
  <rcc rId="593" sId="4" numFmtId="14">
    <oc r="C111">
      <v>4.1999999999999997E-3</v>
    </oc>
    <nc r="C111"/>
  </rcc>
  <rcc rId="594" sId="4">
    <oc r="C112">
      <f>8%*C111</f>
    </oc>
    <nc r="C112"/>
  </rcc>
  <rcc rId="595" sId="4">
    <oc r="C113">
      <f>4.35%*C111</f>
    </oc>
    <nc r="C113"/>
  </rcc>
  <rcc rId="596" sId="4" numFmtId="14">
    <oc r="C114">
      <v>4.0000000000000002E-4</v>
    </oc>
    <nc r="C114"/>
  </rcc>
  <rcc rId="597" sId="4">
    <oc r="C115">
      <f>C114*C86</f>
    </oc>
    <nc r="C115"/>
  </rcc>
  <rcc rId="598" sId="4" numFmtId="14">
    <oc r="C116">
      <v>1E-4</v>
    </oc>
    <nc r="C116"/>
  </rcc>
  <rcc rId="599" sId="4">
    <oc r="C117">
      <f>SUM(C111:C116)</f>
    </oc>
    <nc r="C117"/>
  </rcc>
  <rcc rId="600" sId="4">
    <oc r="C122">
      <f>8.33%+2.78%</f>
    </oc>
    <nc r="C122"/>
  </rcc>
  <rcc rId="601" sId="4" numFmtId="14">
    <oc r="C123">
      <v>1.66E-2</v>
    </oc>
    <nc r="C123"/>
  </rcc>
  <rcc rId="602" sId="4" numFmtId="14">
    <oc r="C124">
      <v>0</v>
    </oc>
    <nc r="C124"/>
  </rcc>
  <rcc rId="603" sId="4" numFmtId="14">
    <oc r="C125">
      <v>2.8E-3</v>
    </oc>
    <nc r="C125"/>
  </rcc>
  <rcc rId="604" sId="4" numFmtId="14">
    <oc r="C126">
      <v>2.9999999999999997E-4</v>
    </oc>
    <nc r="C126"/>
  </rcc>
  <rcc rId="605" sId="4">
    <oc r="C128">
      <f>SUM(C122:C127)</f>
    </oc>
    <nc r="C128"/>
  </rcc>
  <rcc rId="606" sId="4">
    <oc r="C129">
      <f>C128*C86</f>
    </oc>
    <nc r="C129"/>
  </rcc>
  <rcc rId="607" sId="4">
    <oc r="C130">
      <f>C128+C129</f>
    </oc>
    <nc r="C130"/>
  </rcc>
  <rcc rId="608" sId="4" numFmtId="14">
    <oc r="C146">
      <v>0.03</v>
    </oc>
    <nc r="C146"/>
  </rcc>
  <rcc rId="609" sId="4" numFmtId="14">
    <oc r="C148">
      <v>6.4999999999999997E-3</v>
    </oc>
    <nc r="C148"/>
  </rcc>
  <rcc rId="610" sId="4" numFmtId="14">
    <oc r="C149">
      <v>0.03</v>
    </oc>
    <nc r="C149"/>
  </rcc>
  <rcc rId="611" sId="4" numFmtId="14">
    <oc r="C150">
      <v>0</v>
    </oc>
    <nc r="C150"/>
  </rcc>
  <rcc rId="612" sId="4" numFmtId="14">
    <oc r="C153">
      <v>0.05</v>
    </oc>
    <nc r="C153"/>
  </rcc>
  <rcc rId="613" sId="4">
    <oc r="C154">
      <f>SUM(C148:C153)</f>
    </oc>
    <nc r="C154"/>
  </rcc>
  <rcc rId="614" sId="4" numFmtId="14">
    <oc r="C155">
      <v>6.7900000000000002E-2</v>
    </oc>
    <nc r="C155"/>
  </rcc>
  <rcc rId="615" sId="4">
    <oc r="C156">
      <f>SUM(C146,C154,C155)</f>
    </oc>
    <nc r="C156"/>
  </rcc>
  <rcv guid="{9D1E50CE-11E8-4C04-B2DA-0537E77D1431}" action="delete"/>
  <rdn rId="0" localSheetId="1" customView="1" name="Z_9D1E50CE_11E8_4C04_B2DA_0537E77D1431_.wvu.PrintArea" hidden="1" oldHidden="1">
    <formula>'ANEXO I-A'!$A$1:$E$171</formula>
    <oldFormula>'ANEXO I-A'!$A$1:$E$171</oldFormula>
  </rdn>
  <rdn rId="0" localSheetId="2" customView="1" name="Z_9D1E50CE_11E8_4C04_B2DA_0537E77D1431_.wvu.PrintArea" hidden="1" oldHidden="1">
    <formula>'I-B'!$A$1:$D$171</formula>
    <oldFormula>'I-B'!$A$1:$D$171</oldFormula>
  </rdn>
  <rdn rId="0" localSheetId="3" customView="1" name="Z_9D1E50CE_11E8_4C04_B2DA_0537E77D1431_.wvu.PrintArea" hidden="1" oldHidden="1">
    <formula>'I-C'!$A$1:$D$171</formula>
    <oldFormula>'I-C'!$A$1:$D$171</oldFormula>
  </rdn>
  <rdn rId="0" localSheetId="4" customView="1" name="Z_9D1E50CE_11E8_4C04_B2DA_0537E77D1431_.wvu.PrintArea" hidden="1" oldHidden="1">
    <formula>'I-D'!$A$1:$D$171</formula>
    <oldFormula>'I-D'!$A$1:$D$171</oldFormula>
  </rdn>
  <rdn rId="0" localSheetId="5" customView="1" name="Z_9D1E50CE_11E8_4C04_B2DA_0537E77D1431_.wvu.PrintArea" hidden="1" oldHidden="1">
    <formula>AUX!$A$1:$D$171</formula>
    <oldFormula>AUX!$A$1:$D$171</oldFormula>
  </rdn>
  <rdn rId="0" localSheetId="6" customView="1" name="Z_9D1E50CE_11E8_4C04_B2DA_0537E77D1431_.wvu.PrintArea" hidden="1" oldHidden="1">
    <formula>MON!$A$1:$D$171</formula>
    <oldFormula>MON!$A$1:$D$171</oldFormula>
  </rdn>
  <rdn rId="0" localSheetId="7" customView="1" name="Z_9D1E50CE_11E8_4C04_B2DA_0537E77D1431_.wvu.PrintArea" hidden="1" oldHidden="1">
    <formula>TOTAL!$A$1:$I$25</formula>
    <oldFormula>TOTAL!$A$1:$I$25</oldFormula>
  </rdn>
  <rcv guid="{9D1E50CE-11E8-4C04-B2DA-0537E77D1431}" action="add"/>
  <rsnm rId="623" sheetId="4" oldName="[ANEXOS II-A a II-G (TERMO DE REFERÊNCIA).xlsx]AGE" newName="[ANEXOS II-A a II-G (TERMO DE REFERÊNCIA).xlsx]I-D"/>
</revisions>
</file>

<file path=xl/revisions/revisionLog111.xml><?xml version="1.0" encoding="utf-8"?>
<revisions xmlns="http://schemas.openxmlformats.org/spreadsheetml/2006/main" xmlns:r="http://schemas.openxmlformats.org/officeDocument/2006/relationships">
  <rcc rId="458" sId="2">
    <oc r="A1" t="inlineStr">
      <is>
        <t>PLANILHA 2 DO ANEXO III - DIRIGENTE DE TURNO</t>
      </is>
    </oc>
    <nc r="A1" t="inlineStr">
      <is>
        <t>PLANILHA I-B - DIRIGENTE DE TURNO</t>
      </is>
    </nc>
  </rcc>
  <rcc rId="459" sId="2" numFmtId="4">
    <oc r="C31">
      <v>1186.1600000000001</v>
    </oc>
    <nc r="C31"/>
  </rcc>
  <rcc rId="460" sId="2">
    <oc r="C52">
      <f>2*3.75*22 - 0.06*C46</f>
    </oc>
    <nc r="C52"/>
  </rcc>
  <rcc rId="461" sId="2" numFmtId="4">
    <oc r="C53">
      <v>0</v>
    </oc>
    <nc r="C53"/>
  </rcc>
  <rcc rId="462" sId="2" numFmtId="4">
    <oc r="C54">
      <v>0</v>
    </oc>
    <nc r="C54"/>
  </rcc>
  <rcc rId="463" sId="2" numFmtId="4">
    <oc r="C57">
      <v>0</v>
    </oc>
    <nc r="C57"/>
  </rcc>
  <rcc rId="464" sId="2">
    <oc r="C59">
      <f>SUM(C52:C58)</f>
    </oc>
    <nc r="C59"/>
  </rcc>
  <rcc rId="465" sId="2" numFmtId="4">
    <oc r="C65">
      <v>0</v>
    </oc>
    <nc r="C65"/>
  </rcc>
  <rcc rId="466" sId="2" numFmtId="4">
    <oc r="C66">
      <v>0</v>
    </oc>
    <nc r="C66"/>
  </rcc>
  <rcc rId="467" sId="2" numFmtId="4">
    <oc r="C67">
      <v>0</v>
    </oc>
    <nc r="C67"/>
  </rcc>
  <rcc rId="468" sId="2">
    <oc r="C69">
      <f>SUM(C65:C68)</f>
    </oc>
    <nc r="C69"/>
  </rcc>
  <rcc rId="469" sId="2" numFmtId="14">
    <oc r="C78">
      <v>0.2</v>
    </oc>
    <nc r="C78"/>
  </rcc>
  <rcc rId="470" sId="2" numFmtId="14">
    <oc r="C79">
      <v>1.4999999999999999E-2</v>
    </oc>
    <nc r="C79"/>
  </rcc>
  <rcc rId="471" sId="2" numFmtId="14">
    <oc r="C80">
      <v>0.01</v>
    </oc>
    <nc r="C80"/>
  </rcc>
  <rcc rId="472" sId="2" numFmtId="14">
    <oc r="C81">
      <v>2E-3</v>
    </oc>
    <nc r="C81"/>
  </rcc>
  <rcc rId="473" sId="2" numFmtId="14">
    <oc r="C82">
      <v>2.5000000000000001E-2</v>
    </oc>
    <nc r="C82"/>
  </rcc>
  <rcc rId="474" sId="2" numFmtId="14">
    <oc r="C83">
      <v>0.08</v>
    </oc>
    <nc r="C83"/>
  </rcc>
  <rcc rId="475" sId="2" numFmtId="14">
    <oc r="C84">
      <v>0.03</v>
    </oc>
    <nc r="C84"/>
  </rcc>
  <rcc rId="476" sId="2" numFmtId="14">
    <oc r="C85">
      <v>6.0000000000000001E-3</v>
    </oc>
    <nc r="C85"/>
  </rcc>
  <rcc rId="477" sId="2">
    <oc r="C86">
      <f>SUM(C78:C85)</f>
    </oc>
    <nc r="C86"/>
  </rcc>
  <rcc rId="478" sId="2" numFmtId="14">
    <oc r="C94">
      <v>8.3299999999999999E-2</v>
    </oc>
    <nc r="C94"/>
  </rcc>
  <rcc rId="479" sId="2" numFmtId="14">
    <oc r="C95">
      <v>8.3299999999999999E-2</v>
    </oc>
    <nc r="C95"/>
  </rcc>
  <rcc rId="480" sId="2" numFmtId="14">
    <oc r="C96">
      <v>2.7799999999999998E-2</v>
    </oc>
    <nc r="C96"/>
  </rcc>
  <rcc rId="481" sId="2">
    <oc r="C97">
      <f>C94+C95+C96</f>
    </oc>
    <nc r="C97"/>
  </rcc>
  <rcc rId="482" sId="2">
    <oc r="C98">
      <f>C86*C97</f>
    </oc>
    <nc r="C98"/>
  </rcc>
  <rcc rId="483" sId="2">
    <oc r="C99">
      <f>C97+C98</f>
    </oc>
    <nc r="C99"/>
  </rcc>
  <rcc rId="484" sId="2" numFmtId="14">
    <oc r="C104">
      <v>6.9999999999999999E-4</v>
    </oc>
    <nc r="C104"/>
  </rcc>
  <rcc rId="485" sId="2">
    <oc r="C105">
      <f>C104*C86</f>
    </oc>
    <nc r="C105"/>
  </rcc>
  <rcc rId="486" sId="2">
    <oc r="C106">
      <f>SUM(C104:C105)</f>
    </oc>
    <nc r="C106"/>
  </rcc>
  <rcc rId="487" sId="2" numFmtId="14">
    <oc r="C111">
      <v>4.1999999999999997E-3</v>
    </oc>
    <nc r="C111"/>
  </rcc>
  <rcc rId="488" sId="2">
    <oc r="C112">
      <f>8%*C111</f>
    </oc>
    <nc r="C112"/>
  </rcc>
  <rcc rId="489" sId="2">
    <oc r="C113">
      <f>4.35%*C111</f>
    </oc>
    <nc r="C113"/>
  </rcc>
  <rcc rId="490" sId="2" numFmtId="14">
    <oc r="C114">
      <v>4.0000000000000002E-4</v>
    </oc>
    <nc r="C114"/>
  </rcc>
  <rcc rId="491" sId="2">
    <oc r="C115">
      <f>C114*C86</f>
    </oc>
    <nc r="C115"/>
  </rcc>
  <rcc rId="492" sId="2" numFmtId="14">
    <oc r="C116">
      <v>1E-4</v>
    </oc>
    <nc r="C116"/>
  </rcc>
  <rcc rId="493" sId="2">
    <oc r="C117">
      <f>SUM(C111:C116)</f>
    </oc>
    <nc r="C117"/>
  </rcc>
  <rcc rId="494" sId="2">
    <oc r="C122">
      <f>8.33%+2.78%</f>
    </oc>
    <nc r="C122"/>
  </rcc>
  <rcc rId="495" sId="2" numFmtId="14">
    <oc r="C123">
      <v>1.66E-2</v>
    </oc>
    <nc r="C123"/>
  </rcc>
  <rcc rId="496" sId="2" numFmtId="14">
    <oc r="C124">
      <v>0</v>
    </oc>
    <nc r="C124"/>
  </rcc>
  <rcc rId="497" sId="2" numFmtId="14">
    <oc r="C125">
      <v>2.8E-3</v>
    </oc>
    <nc r="C125"/>
  </rcc>
  <rcc rId="498" sId="2" numFmtId="14">
    <oc r="C126">
      <v>2.9999999999999997E-4</v>
    </oc>
    <nc r="C126"/>
  </rcc>
  <rcc rId="499" sId="2">
    <oc r="C128">
      <f>SUM(C122:C127)</f>
    </oc>
    <nc r="C128"/>
  </rcc>
  <rcc rId="500" sId="2">
    <oc r="C129">
      <f>C128*C86</f>
    </oc>
    <nc r="C129"/>
  </rcc>
  <rcc rId="501" sId="2">
    <oc r="C130">
      <f>C128+C129</f>
    </oc>
    <nc r="C130"/>
  </rcc>
  <rcc rId="502" sId="2" numFmtId="14">
    <oc r="C146">
      <v>0.03</v>
    </oc>
    <nc r="C146"/>
  </rcc>
  <rcc rId="503" sId="2" numFmtId="14">
    <oc r="C148">
      <v>6.4999999999999997E-3</v>
    </oc>
    <nc r="C148"/>
  </rcc>
  <rcc rId="504" sId="2" numFmtId="14">
    <oc r="C149">
      <v>0.03</v>
    </oc>
    <nc r="C149"/>
  </rcc>
  <rcc rId="505" sId="2" numFmtId="14">
    <oc r="C150">
      <v>0</v>
    </oc>
    <nc r="C150"/>
  </rcc>
  <rcc rId="506" sId="2" numFmtId="14">
    <oc r="C153">
      <v>0.05</v>
    </oc>
    <nc r="C153"/>
  </rcc>
  <rcc rId="507" sId="2">
    <oc r="C154">
      <f>SUM(C148:C153)</f>
    </oc>
    <nc r="C154"/>
  </rcc>
  <rcc rId="508" sId="2" numFmtId="14">
    <oc r="C155">
      <v>6.7900000000000002E-2</v>
    </oc>
    <nc r="C155"/>
  </rcc>
  <rcc rId="509" sId="2">
    <oc r="C156">
      <f>SUM(C146,C154,C155)</f>
    </oc>
    <nc r="C156"/>
  </rcc>
  <rcc rId="510" sId="3" numFmtId="4">
    <oc r="C31">
      <v>1186.1600000000001</v>
    </oc>
    <nc r="C31"/>
  </rcc>
  <rcc rId="511" sId="3">
    <oc r="C52">
      <f>2*3.75*22 - 0.06*C46</f>
    </oc>
    <nc r="C52"/>
  </rcc>
  <rcc rId="512" sId="3" numFmtId="4">
    <oc r="C53">
      <v>0</v>
    </oc>
    <nc r="C53"/>
  </rcc>
  <rcc rId="513" sId="3" numFmtId="4">
    <oc r="C54">
      <v>0</v>
    </oc>
    <nc r="C54"/>
  </rcc>
  <rcc rId="514" sId="3" numFmtId="4">
    <oc r="C57">
      <v>0</v>
    </oc>
    <nc r="C57"/>
  </rcc>
  <rcc rId="515" sId="3">
    <oc r="C59">
      <f>SUM(C52:C58)</f>
    </oc>
    <nc r="C59"/>
  </rcc>
  <rcc rId="516" sId="3" numFmtId="14">
    <oc r="C78">
      <v>0.2</v>
    </oc>
    <nc r="C78"/>
  </rcc>
  <rcc rId="517" sId="3" numFmtId="14">
    <oc r="C79">
      <v>1.4999999999999999E-2</v>
    </oc>
    <nc r="C79"/>
  </rcc>
  <rcc rId="518" sId="3" numFmtId="14">
    <oc r="C80">
      <v>0.01</v>
    </oc>
    <nc r="C80"/>
  </rcc>
  <rcc rId="519" sId="3" numFmtId="14">
    <oc r="C81">
      <v>2E-3</v>
    </oc>
    <nc r="C81"/>
  </rcc>
  <rcc rId="520" sId="3" numFmtId="14">
    <oc r="C82">
      <v>2.5000000000000001E-2</v>
    </oc>
    <nc r="C82"/>
  </rcc>
  <rcc rId="521" sId="3" numFmtId="14">
    <oc r="C83">
      <v>0.08</v>
    </oc>
    <nc r="C83"/>
  </rcc>
  <rcc rId="522" sId="3" numFmtId="14">
    <oc r="C84">
      <v>0.03</v>
    </oc>
    <nc r="C84"/>
  </rcc>
  <rcc rId="523" sId="3" numFmtId="14">
    <oc r="C85">
      <v>6.0000000000000001E-3</v>
    </oc>
    <nc r="C85"/>
  </rcc>
  <rcc rId="524" sId="3">
    <oc r="C86">
      <f>SUM(C78:C85)</f>
    </oc>
    <nc r="C86"/>
  </rcc>
  <rcc rId="525" sId="3" numFmtId="14">
    <oc r="C94">
      <v>8.3299999999999999E-2</v>
    </oc>
    <nc r="C94"/>
  </rcc>
  <rcc rId="526" sId="3" numFmtId="14">
    <oc r="C95">
      <v>8.3299999999999999E-2</v>
    </oc>
    <nc r="C95"/>
  </rcc>
  <rcc rId="527" sId="3" numFmtId="14">
    <oc r="C96">
      <v>2.7799999999999998E-2</v>
    </oc>
    <nc r="C96"/>
  </rcc>
  <rcc rId="528" sId="3">
    <oc r="C97">
      <f>C94+C95+C96</f>
    </oc>
    <nc r="C97"/>
  </rcc>
  <rcc rId="529" sId="3">
    <oc r="C98">
      <f>C86*C97</f>
    </oc>
    <nc r="C98"/>
  </rcc>
  <rcc rId="530" sId="3">
    <oc r="C99">
      <f>C97+C98</f>
    </oc>
    <nc r="C99"/>
  </rcc>
  <rcc rId="531" sId="3" numFmtId="14">
    <oc r="C104">
      <v>6.9999999999999999E-4</v>
    </oc>
    <nc r="C104"/>
  </rcc>
  <rcc rId="532" sId="3">
    <oc r="C105">
      <f>C104*C86</f>
    </oc>
    <nc r="C105"/>
  </rcc>
  <rcc rId="533" sId="3">
    <oc r="C106">
      <f>SUM(C104:C105)</f>
    </oc>
    <nc r="C106"/>
  </rcc>
  <rcc rId="534" sId="3" numFmtId="14">
    <oc r="C111">
      <v>4.1999999999999997E-3</v>
    </oc>
    <nc r="C111"/>
  </rcc>
  <rcc rId="535" sId="3">
    <oc r="C112">
      <f>8%*C111</f>
    </oc>
    <nc r="C112"/>
  </rcc>
  <rcc rId="536" sId="3">
    <oc r="C113">
      <f>4.35%*C111</f>
    </oc>
    <nc r="C113"/>
  </rcc>
  <rcc rId="537" sId="3" numFmtId="14">
    <oc r="C114">
      <v>4.0000000000000002E-4</v>
    </oc>
    <nc r="C114"/>
  </rcc>
  <rcc rId="538" sId="3">
    <oc r="C115">
      <f>C114*C86</f>
    </oc>
    <nc r="C115"/>
  </rcc>
  <rcc rId="539" sId="3" numFmtId="14">
    <oc r="C116">
      <v>1E-4</v>
    </oc>
    <nc r="C116"/>
  </rcc>
  <rcc rId="540" sId="3">
    <oc r="C117">
      <f>SUM(C111:C116)</f>
    </oc>
    <nc r="C117"/>
  </rcc>
  <rcc rId="541" sId="3">
    <oc r="C122">
      <f>8.33%+2.78%</f>
    </oc>
    <nc r="C122"/>
  </rcc>
  <rcc rId="542" sId="3" numFmtId="14">
    <oc r="C123">
      <v>1.66E-2</v>
    </oc>
    <nc r="C123"/>
  </rcc>
  <rcc rId="543" sId="3" numFmtId="14">
    <oc r="C124">
      <v>0</v>
    </oc>
    <nc r="C124"/>
  </rcc>
  <rcc rId="544" sId="3" numFmtId="14">
    <oc r="C125">
      <v>2.8E-3</v>
    </oc>
    <nc r="C125"/>
  </rcc>
  <rcc rId="545" sId="3" numFmtId="14">
    <oc r="C126">
      <v>2.9999999999999997E-4</v>
    </oc>
    <nc r="C126"/>
  </rcc>
  <rcc rId="546" sId="3">
    <oc r="C128">
      <f>SUM(C122:C127)</f>
    </oc>
    <nc r="C128"/>
  </rcc>
  <rcc rId="547" sId="3">
    <oc r="C129">
      <f>C128*C86</f>
    </oc>
    <nc r="C129"/>
  </rcc>
  <rcc rId="548" sId="3">
    <oc r="C130">
      <f>C128+C129</f>
    </oc>
    <nc r="C130"/>
  </rcc>
  <rcc rId="549" sId="3" numFmtId="14">
    <oc r="C146">
      <v>0.03</v>
    </oc>
    <nc r="C146"/>
  </rcc>
  <rcc rId="550" sId="3" numFmtId="14">
    <oc r="C148">
      <v>6.4999999999999997E-3</v>
    </oc>
    <nc r="C148"/>
  </rcc>
  <rcc rId="551" sId="3" numFmtId="14">
    <oc r="C149">
      <v>0.03</v>
    </oc>
    <nc r="C149"/>
  </rcc>
  <rcc rId="552" sId="3" numFmtId="14">
    <oc r="C150">
      <v>0</v>
    </oc>
    <nc r="C150"/>
  </rcc>
  <rcc rId="553" sId="3" numFmtId="14">
    <oc r="C153">
      <v>0.05</v>
    </oc>
    <nc r="C153"/>
  </rcc>
  <rcc rId="554" sId="3">
    <oc r="C154">
      <f>SUM(C148:C153)</f>
    </oc>
    <nc r="C154"/>
  </rcc>
  <rcc rId="555" sId="3" numFmtId="14">
    <oc r="C155">
      <v>6.7900000000000002E-2</v>
    </oc>
    <nc r="C155"/>
  </rcc>
  <rcc rId="556" sId="3">
    <oc r="C156">
      <f>SUM(C146,C154,C155)</f>
    </oc>
    <nc r="C156"/>
  </rcc>
  <rcc rId="557" sId="3">
    <oc r="A1" t="inlineStr">
      <is>
        <t>PLANILHA 3 DO ANEXO III - MEDIADOR</t>
      </is>
    </oc>
    <nc r="A1" t="inlineStr">
      <is>
        <t>PLANILHA I-C - MEDIADOR</t>
      </is>
    </nc>
  </rcc>
  <rcv guid="{9D1E50CE-11E8-4C04-B2DA-0537E77D1431}" action="delete"/>
  <rdn rId="0" localSheetId="1" customView="1" name="Z_9D1E50CE_11E8_4C04_B2DA_0537E77D1431_.wvu.PrintArea" hidden="1" oldHidden="1">
    <formula>'ANEXO I-A'!$A$1:$E$171</formula>
    <oldFormula>'ANEXO I-A'!$A$1:$E$171</oldFormula>
  </rdn>
  <rdn rId="0" localSheetId="2" customView="1" name="Z_9D1E50CE_11E8_4C04_B2DA_0537E77D1431_.wvu.PrintArea" hidden="1" oldHidden="1">
    <formula>'I-B'!$A$1:$D$171</formula>
    <oldFormula>'I-B'!$A$1:$D$171</oldFormula>
  </rdn>
  <rdn rId="0" localSheetId="3" customView="1" name="Z_9D1E50CE_11E8_4C04_B2DA_0537E77D1431_.wvu.PrintArea" hidden="1" oldHidden="1">
    <formula>'I-C'!$A$1:$D$171</formula>
    <oldFormula>'I-C'!$A$1:$D$171</oldFormula>
  </rdn>
  <rdn rId="0" localSheetId="4" customView="1" name="Z_9D1E50CE_11E8_4C04_B2DA_0537E77D1431_.wvu.PrintArea" hidden="1" oldHidden="1">
    <formula>AGE!$A$1:$D$171</formula>
    <oldFormula>AGE!$A$1:$D$171</oldFormula>
  </rdn>
  <rdn rId="0" localSheetId="5" customView="1" name="Z_9D1E50CE_11E8_4C04_B2DA_0537E77D1431_.wvu.PrintArea" hidden="1" oldHidden="1">
    <formula>AUX!$A$1:$D$171</formula>
    <oldFormula>AUX!$A$1:$D$171</oldFormula>
  </rdn>
  <rdn rId="0" localSheetId="6" customView="1" name="Z_9D1E50CE_11E8_4C04_B2DA_0537E77D1431_.wvu.PrintArea" hidden="1" oldHidden="1">
    <formula>MON!$A$1:$D$171</formula>
    <oldFormula>MON!$A$1:$D$171</oldFormula>
  </rdn>
  <rdn rId="0" localSheetId="7" customView="1" name="Z_9D1E50CE_11E8_4C04_B2DA_0537E77D1431_.wvu.PrintArea" hidden="1" oldHidden="1">
    <formula>TOTAL!$A$1:$I$25</formula>
    <oldFormula>TOTAL!$A$1:$I$25</oldFormula>
  </rdn>
  <rcv guid="{9D1E50CE-11E8-4C04-B2DA-0537E77D1431}" action="add"/>
  <rsnm rId="565" sheetId="1" oldName="[ANEXOS II-A a II-G (TERMO DE REFERÊNCIA).xlsx]SUP " newName="[ANEXOS II-A a II-G (TERMO DE REFERÊNCIA).xlsx]ANEXO I-A"/>
  <rsnm rId="566" sheetId="2" oldName="[ANEXOS II-A a II-G (TERMO DE REFERÊNCIA).xlsx]DIR" newName="[ANEXOS II-A a II-G (TERMO DE REFERÊNCIA).xlsx]I-B"/>
  <rsnm rId="567" sheetId="3" oldName="[ANEXOS II-A a II-G (TERMO DE REFERÊNCIA).xlsx]MED" newName="[ANEXOS II-A a II-G (TERMO DE REFERÊNCIA).xlsx]I-C"/>
</revisions>
</file>

<file path=xl/revisions/revisionLog1111.xml><?xml version="1.0" encoding="utf-8"?>
<revisions xmlns="http://schemas.openxmlformats.org/spreadsheetml/2006/main" xmlns:r="http://schemas.openxmlformats.org/officeDocument/2006/relationships">
  <rcc rId="394" sId="1">
    <oc r="A1" t="inlineStr">
      <is>
        <t>PLANILHA 1 DO ANEXO III - SUPERVISOR DE DISCIPLINA</t>
      </is>
    </oc>
    <nc r="A1" t="inlineStr">
      <is>
        <t>PLANILHA I-A  - SUPERVISOR DE DISCIPLINA</t>
      </is>
    </nc>
  </rcc>
  <rcc rId="395" sId="1">
    <oc r="C52">
      <f>2*3.75*22 - 0.06*C46</f>
    </oc>
    <nc r="C52"/>
  </rcc>
  <rcc rId="396" sId="1" numFmtId="4">
    <oc r="C53">
      <v>0</v>
    </oc>
    <nc r="C53"/>
  </rcc>
  <rcc rId="397" sId="1" numFmtId="4">
    <oc r="C54">
      <v>0</v>
    </oc>
    <nc r="C54"/>
  </rcc>
  <rcc rId="398" sId="1" numFmtId="4">
    <oc r="C57">
      <v>0</v>
    </oc>
    <nc r="C57"/>
  </rcc>
  <rcc rId="399" sId="1">
    <oc r="C59">
      <f>SUM(C52:C58)</f>
    </oc>
    <nc r="C59"/>
  </rcc>
  <rcc rId="400" sId="1" numFmtId="14">
    <oc r="C78">
      <v>0.2</v>
    </oc>
    <nc r="C78"/>
  </rcc>
  <rcc rId="401" sId="1" numFmtId="14">
    <oc r="C79">
      <v>1.4999999999999999E-2</v>
    </oc>
    <nc r="C79"/>
  </rcc>
  <rcc rId="402" sId="1" numFmtId="14">
    <oc r="C80">
      <v>0.01</v>
    </oc>
    <nc r="C80"/>
  </rcc>
  <rcc rId="403" sId="1" numFmtId="14">
    <oc r="C81">
      <v>2E-3</v>
    </oc>
    <nc r="C81"/>
  </rcc>
  <rcc rId="404" sId="1" numFmtId="14">
    <oc r="C82">
      <v>2.5000000000000001E-2</v>
    </oc>
    <nc r="C82"/>
  </rcc>
  <rcc rId="405" sId="1" numFmtId="14">
    <oc r="C83">
      <v>0.08</v>
    </oc>
    <nc r="C83"/>
  </rcc>
  <rcc rId="406" sId="1" numFmtId="14">
    <oc r="C84">
      <v>0.03</v>
    </oc>
    <nc r="C84"/>
  </rcc>
  <rcc rId="407" sId="1" numFmtId="14">
    <oc r="C85">
      <v>6.0000000000000001E-3</v>
    </oc>
    <nc r="C85"/>
  </rcc>
  <rcc rId="408" sId="1">
    <oc r="C86">
      <f>SUM(C78:C85)</f>
    </oc>
    <nc r="C86"/>
  </rcc>
  <rcc rId="409" sId="1" numFmtId="14">
    <oc r="C94">
      <v>8.3299999999999999E-2</v>
    </oc>
    <nc r="C94"/>
  </rcc>
  <rcc rId="410" sId="1" numFmtId="14">
    <oc r="C95">
      <v>8.3299999999999999E-2</v>
    </oc>
    <nc r="C95"/>
  </rcc>
  <rcc rId="411" sId="1" numFmtId="14">
    <oc r="C96">
      <v>2.7799999999999998E-2</v>
    </oc>
    <nc r="C96"/>
  </rcc>
  <rcc rId="412" sId="1">
    <oc r="C97">
      <f>C94+C95+C96</f>
    </oc>
    <nc r="C97"/>
  </rcc>
  <rcc rId="413" sId="1">
    <oc r="C98">
      <f>C86*C97</f>
    </oc>
    <nc r="C98"/>
  </rcc>
  <rcc rId="414" sId="1">
    <oc r="C99">
      <f>C97+C98</f>
    </oc>
    <nc r="C99"/>
  </rcc>
  <rcc rId="415" sId="1" numFmtId="14">
    <oc r="C104">
      <v>6.9999999999999999E-4</v>
    </oc>
    <nc r="C104"/>
  </rcc>
  <rcc rId="416" sId="1">
    <oc r="C105">
      <f>C104*C86</f>
    </oc>
    <nc r="C105"/>
  </rcc>
  <rcc rId="417" sId="1">
    <oc r="C106">
      <f>SUM(C104:C105)</f>
    </oc>
    <nc r="C106"/>
  </rcc>
  <rcc rId="418" sId="1" numFmtId="14">
    <oc r="C111">
      <v>4.1999999999999997E-3</v>
    </oc>
    <nc r="C111"/>
  </rcc>
  <rcc rId="419" sId="1">
    <oc r="C112">
      <f>8%*C111</f>
    </oc>
    <nc r="C112"/>
  </rcc>
  <rcc rId="420" sId="1">
    <oc r="C113">
      <f>4.35%*C111</f>
    </oc>
    <nc r="C113"/>
  </rcc>
  <rcc rId="421" sId="1" numFmtId="14">
    <oc r="C114">
      <v>4.0000000000000002E-4</v>
    </oc>
    <nc r="C114"/>
  </rcc>
  <rcc rId="422" sId="1">
    <oc r="C115">
      <f>C114*C86</f>
    </oc>
    <nc r="C115"/>
  </rcc>
  <rcc rId="423" sId="1" numFmtId="14">
    <oc r="C116">
      <v>1E-4</v>
    </oc>
    <nc r="C116"/>
  </rcc>
  <rcc rId="424" sId="1">
    <oc r="C117">
      <f>SUM(C111:C116)</f>
    </oc>
    <nc r="C117"/>
  </rcc>
  <rcc rId="425" sId="1">
    <oc r="C122">
      <f>8.33%+2.78%</f>
    </oc>
    <nc r="C122"/>
  </rcc>
  <rcc rId="426" sId="1" numFmtId="14">
    <oc r="C123">
      <v>1.66E-2</v>
    </oc>
    <nc r="C123"/>
  </rcc>
  <rcc rId="427" sId="1" numFmtId="14">
    <oc r="C124">
      <v>0</v>
    </oc>
    <nc r="C124"/>
  </rcc>
  <rcc rId="428" sId="1" numFmtId="14">
    <oc r="C125">
      <v>2.8E-3</v>
    </oc>
    <nc r="C125"/>
  </rcc>
  <rcc rId="429" sId="1" numFmtId="14">
    <oc r="C126">
      <v>2.9999999999999997E-4</v>
    </oc>
    <nc r="C126"/>
  </rcc>
  <rcc rId="430" sId="1">
    <oc r="C128">
      <f>SUM(C122:C127)</f>
    </oc>
    <nc r="C128"/>
  </rcc>
  <rcc rId="431" sId="1">
    <oc r="C129">
      <f>C128*C86</f>
    </oc>
    <nc r="C129"/>
  </rcc>
  <rcc rId="432" sId="1">
    <oc r="C130">
      <f>C128+C129</f>
    </oc>
    <nc r="C130"/>
  </rcc>
  <rcc rId="433" sId="1" numFmtId="14">
    <oc r="C146">
      <v>0.03</v>
    </oc>
    <nc r="C146"/>
  </rcc>
  <rcc rId="434" sId="1" numFmtId="14">
    <oc r="C148">
      <v>6.4999999999999997E-3</v>
    </oc>
    <nc r="C148"/>
  </rcc>
  <rcc rId="435" sId="1" numFmtId="14">
    <oc r="C149">
      <v>0.03</v>
    </oc>
    <nc r="C149"/>
  </rcc>
  <rcc rId="436" sId="1" numFmtId="14">
    <oc r="C150">
      <v>0</v>
    </oc>
    <nc r="C150"/>
  </rcc>
  <rcc rId="437" sId="1" numFmtId="14">
    <oc r="C153">
      <v>0.05</v>
    </oc>
    <nc r="C153"/>
  </rcc>
  <rcc rId="438" sId="1">
    <oc r="C154">
      <f>SUM(C148:C153)</f>
    </oc>
    <nc r="C154"/>
  </rcc>
  <rcc rId="439" sId="1" numFmtId="14">
    <oc r="C155">
      <v>6.7900000000000002E-2</v>
    </oc>
    <nc r="C155"/>
  </rcc>
  <rcc rId="440" sId="1">
    <oc r="C156">
      <f>SUM(C146,C154,C155)</f>
    </oc>
    <nc r="C156"/>
  </rcc>
  <rcc rId="441" sId="1">
    <oc r="C163">
      <f>C46</f>
    </oc>
    <nc r="C163"/>
  </rcc>
  <rcc rId="442" sId="1">
    <oc r="C164">
      <f>C59</f>
    </oc>
    <nc r="C164"/>
  </rcc>
  <rcc rId="443" sId="1">
    <oc r="C165">
      <f>C69</f>
    </oc>
    <nc r="C165"/>
  </rcc>
  <rcc rId="444" sId="1">
    <oc r="C166">
      <f>D141</f>
    </oc>
    <nc r="C166"/>
  </rcc>
  <rcc rId="445" sId="1">
    <oc r="C167">
      <f>SUM(C163:C166)</f>
    </oc>
    <nc r="C167"/>
  </rcc>
  <rcc rId="446" sId="1">
    <oc r="C168">
      <f>D156</f>
    </oc>
    <nc r="C168"/>
  </rcc>
  <rcc rId="447" sId="1">
    <oc r="C169">
      <f>C167+C168</f>
    </oc>
    <nc r="C169"/>
  </rcc>
  <rcc rId="448" sId="1">
    <oc r="C38">
      <f>C31</f>
    </oc>
    <nc r="C38"/>
  </rcc>
  <rcc rId="449" sId="1">
    <oc r="C46">
      <f>SUM(C38:C45)</f>
    </oc>
    <nc r="C46"/>
  </rcc>
  <rcc rId="450" sId="1" numFmtId="4">
    <oc r="C31">
      <v>1175.3</v>
    </oc>
    <nc r="C31"/>
  </rcc>
  <rdn rId="0" localSheetId="1" customView="1" name="Z_9D1E50CE_11E8_4C04_B2DA_0537E77D1431_.wvu.PrintArea" hidden="1" oldHidden="1">
    <formula>'SUP '!$A$1:$E$171</formula>
  </rdn>
  <rdn rId="0" localSheetId="2" customView="1" name="Z_9D1E50CE_11E8_4C04_B2DA_0537E77D1431_.wvu.PrintArea" hidden="1" oldHidden="1">
    <formula>DIR!$A$1:$D$171</formula>
  </rdn>
  <rdn rId="0" localSheetId="3" customView="1" name="Z_9D1E50CE_11E8_4C04_B2DA_0537E77D1431_.wvu.PrintArea" hidden="1" oldHidden="1">
    <formula>MED!$A$1:$D$171</formula>
  </rdn>
  <rdn rId="0" localSheetId="4" customView="1" name="Z_9D1E50CE_11E8_4C04_B2DA_0537E77D1431_.wvu.PrintArea" hidden="1" oldHidden="1">
    <formula>AGE!$A$1:$D$171</formula>
  </rdn>
  <rdn rId="0" localSheetId="5" customView="1" name="Z_9D1E50CE_11E8_4C04_B2DA_0537E77D1431_.wvu.PrintArea" hidden="1" oldHidden="1">
    <formula>AUX!$A$1:$D$171</formula>
  </rdn>
  <rdn rId="0" localSheetId="6" customView="1" name="Z_9D1E50CE_11E8_4C04_B2DA_0537E77D1431_.wvu.PrintArea" hidden="1" oldHidden="1">
    <formula>MON!$A$1:$D$171</formula>
  </rdn>
  <rdn rId="0" localSheetId="7" customView="1" name="Z_9D1E50CE_11E8_4C04_B2DA_0537E77D1431_.wvu.PrintArea" hidden="1" oldHidden="1">
    <formula>TOTAL!$A$1:$I$25</formula>
  </rdn>
  <rcv guid="{9D1E50CE-11E8-4C04-B2DA-0537E77D1431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rc rId="723" sId="7" ref="A23:XFD23" action="deleteRow">
    <rfmt sheetId="7" xfDxf="1" sqref="A23:XFD23" start="0" length="0">
      <dxf>
        <font>
          <sz val="10"/>
        </font>
      </dxf>
    </rfmt>
    <rfmt sheetId="7" sqref="A23" start="0" length="0">
      <dxf>
        <font>
          <sz val="12"/>
          <color rgb="FF000000"/>
          <name val="Times New Roman"/>
          <scheme val="none"/>
        </font>
        <fill>
          <patternFill patternType="solid">
            <bgColor rgb="FFFFFFFF"/>
          </patternFill>
        </fill>
        <alignment horizontal="center" vertical="center" wrapText="1" mergeCell="1" readingOrder="0"/>
        <border outline="0">
          <left style="medium">
            <color rgb="FF000000"/>
          </left>
          <right style="medium">
            <color rgb="FF000000"/>
          </right>
          <bottom style="medium">
            <color rgb="FF000000"/>
          </bottom>
        </border>
      </dxf>
    </rfmt>
    <rfmt sheetId="7" sqref="B23" start="0" length="0">
      <dxf>
        <font>
          <sz val="10"/>
          <color rgb="FF1C1A11"/>
          <name val="Times New Roman"/>
          <scheme val="none"/>
        </font>
        <fill>
          <patternFill patternType="solid">
            <bgColor rgb="FFFFFFFF"/>
          </patternFill>
        </fill>
        <alignment horizontal="center" vertical="center" wrapText="1" mergeCell="1" readingOrder="0"/>
        <border outline="0">
          <left style="medium">
            <color rgb="FF000000"/>
          </left>
          <right style="medium">
            <color rgb="FF000000"/>
          </right>
          <bottom style="medium">
            <color rgb="FF000000"/>
          </bottom>
        </border>
      </dxf>
    </rfmt>
    <rfmt sheetId="7" sqref="C23" start="0" length="0">
      <dxf>
        <font>
          <sz val="12"/>
          <color rgb="FF000000"/>
          <name val="Times New Roman"/>
          <scheme val="none"/>
        </font>
        <fill>
          <patternFill patternType="solid">
            <bgColor rgb="FFFFFFFF"/>
          </patternFill>
        </fill>
        <alignment horizontal="center" vertical="center" wrapText="1" mergeCell="1" readingOrder="0"/>
        <border outline="0">
          <left style="medium">
            <color rgb="FF000000"/>
          </left>
          <right style="medium">
            <color rgb="FF000000"/>
          </right>
          <bottom style="medium">
            <color rgb="FF000000"/>
          </bottom>
        </border>
      </dxf>
    </rfmt>
    <rfmt sheetId="7" sqref="D23" start="0" length="0">
      <dxf>
        <font>
          <sz val="12"/>
          <color rgb="FF000000"/>
          <name val="Times New Roman"/>
          <scheme val="none"/>
        </font>
        <fill>
          <patternFill patternType="solid">
            <bgColor rgb="FFFFFFFF"/>
          </patternFill>
        </fill>
        <alignment horizontal="center" vertical="center" wrapText="1" mergeCell="1" readingOrder="0"/>
        <border outline="0">
          <left style="medium">
            <color rgb="FF000000"/>
          </left>
          <right style="medium">
            <color rgb="FF000000"/>
          </right>
          <bottom style="medium">
            <color rgb="FF000000"/>
          </bottom>
        </border>
      </dxf>
    </rfmt>
    <rfmt sheetId="7" sqref="E23" start="0" length="0">
      <dxf>
        <font>
          <sz val="12"/>
          <color rgb="FF000000"/>
          <name val="Times New Roman"/>
          <scheme val="none"/>
        </font>
        <fill>
          <patternFill patternType="solid">
            <bgColor rgb="FFFFFFFF"/>
          </patternFill>
        </fill>
        <alignment horizontal="center" vertical="center" wrapText="1" mergeCell="1" readingOrder="0"/>
        <border outline="0">
          <left style="medium">
            <color rgb="FF000000"/>
          </left>
          <right style="medium">
            <color rgb="FF000000"/>
          </right>
          <bottom style="medium">
            <color rgb="FF000000"/>
          </bottom>
        </border>
      </dxf>
    </rfmt>
    <rfmt sheetId="7" sqref="F23" start="0" length="0">
      <dxf>
        <font>
          <sz val="12"/>
          <color rgb="FF000000"/>
          <name val="Times New Roman"/>
          <scheme val="none"/>
        </font>
        <fill>
          <patternFill patternType="solid">
            <bgColor rgb="FFFFFFFF"/>
          </patternFill>
        </fill>
        <alignment horizontal="center" vertical="center" wrapText="1" mergeCell="1" readingOrder="0"/>
        <border outline="0">
          <left style="medium">
            <color rgb="FF000000"/>
          </left>
          <right style="medium">
            <color rgb="FF000000"/>
          </right>
          <bottom style="medium">
            <color rgb="FF000000"/>
          </bottom>
        </border>
      </dxf>
    </rfmt>
    <rfmt sheetId="7" sqref="G23" start="0" length="0">
      <dxf>
        <font>
          <sz val="12"/>
          <color rgb="FF000000"/>
          <name val="Times New Roman"/>
          <scheme val="none"/>
        </font>
        <fill>
          <patternFill patternType="solid">
            <bgColor rgb="FFFFFFFF"/>
          </patternFill>
        </fill>
        <alignment horizontal="center" vertical="center" wrapText="1" mergeCell="1" readingOrder="0"/>
        <border outline="0">
          <left style="medium">
            <color rgb="FF000000"/>
          </left>
          <right style="medium">
            <color rgb="FF000000"/>
          </right>
          <bottom style="medium">
            <color rgb="FF000000"/>
          </bottom>
        </border>
      </dxf>
    </rfmt>
  </rrc>
  <rrc rId="724" sId="7" ref="A18:XFD18" action="deleteRow">
    <rfmt sheetId="7" xfDxf="1" sqref="A18:XFD18" start="0" length="0">
      <dxf>
        <font>
          <sz val="10"/>
        </font>
      </dxf>
    </rfmt>
    <rcc rId="0" sId="7" dxf="1">
      <nc r="A18" t="inlineStr">
        <is>
          <t>Item</t>
        </is>
      </nc>
      <ndxf>
        <font>
          <b/>
          <sz val="12"/>
          <color rgb="FF000000"/>
          <name val="Times New Roman"/>
          <scheme val="none"/>
        </font>
        <fill>
          <patternFill patternType="solid">
            <bgColor rgb="FFFFFFFF"/>
          </patternFill>
        </fill>
        <alignment vertical="center" wrapText="1" readingOrder="0"/>
        <border outline="0">
          <left style="medium">
            <color rgb="FF000000"/>
          </left>
          <right style="medium">
            <color rgb="FF000000"/>
          </right>
          <bottom style="medium">
            <color rgb="FF000000"/>
          </bottom>
        </border>
      </ndxf>
    </rcc>
    <rcc rId="0" sId="7" dxf="1">
      <nc r="B18" t="inlineStr">
        <is>
          <t>Descrição / Especificação</t>
        </is>
      </nc>
      <ndxf>
        <font>
          <b/>
          <sz val="12"/>
          <color rgb="FF000000"/>
          <name val="Times New Roman"/>
          <scheme val="none"/>
        </font>
        <fill>
          <patternFill patternType="solid">
            <bgColor rgb="FFFFFFFF"/>
          </patternFill>
        </fill>
        <alignment vertical="center" wrapText="1" readingOrder="0"/>
        <border outline="0">
          <right style="medium">
            <color rgb="FF000000"/>
          </right>
          <bottom style="medium">
            <color rgb="FF000000"/>
          </bottom>
        </border>
      </ndxf>
    </rcc>
    <rcc rId="0" sId="7" dxf="1">
      <nc r="C18" t="inlineStr">
        <is>
          <t>Unidade</t>
        </is>
      </nc>
      <ndxf>
        <font>
          <b/>
          <sz val="12"/>
          <color rgb="FF000000"/>
          <name val="Times New Roman"/>
          <scheme val="none"/>
        </font>
        <fill>
          <patternFill patternType="solid">
            <bgColor rgb="FFFFFFFF"/>
          </patternFill>
        </fill>
        <alignment vertical="center" wrapText="1" readingOrder="0"/>
        <border outline="0">
          <right style="medium">
            <color rgb="FF000000"/>
          </right>
          <bottom style="medium">
            <color rgb="FF000000"/>
          </bottom>
        </border>
      </ndxf>
    </rcc>
    <rcc rId="0" sId="7" dxf="1">
      <nc r="D18" t="inlineStr">
        <is>
          <t>Valor Unitário</t>
        </is>
      </nc>
      <ndxf>
        <font>
          <b/>
          <sz val="12"/>
          <color rgb="FF000000"/>
          <name val="Times New Roman"/>
          <scheme val="none"/>
        </font>
        <fill>
          <patternFill patternType="solid">
            <bgColor rgb="FFFFFFFF"/>
          </patternFill>
        </fill>
        <alignment vertical="center" wrapText="1" readingOrder="0"/>
        <border outline="0">
          <right style="medium">
            <color rgb="FF000000"/>
          </right>
          <bottom style="medium">
            <color rgb="FF000000"/>
          </bottom>
        </border>
      </ndxf>
    </rcc>
    <rcc rId="0" sId="7" dxf="1">
      <nc r="E18" t="inlineStr">
        <is>
          <t>Qtd mensal</t>
        </is>
      </nc>
      <ndxf>
        <font>
          <b/>
          <sz val="12"/>
          <color rgb="FF000000"/>
          <name val="Times New Roman"/>
          <scheme val="none"/>
        </font>
        <fill>
          <patternFill patternType="solid">
            <bgColor rgb="FFFFFFFF"/>
          </patternFill>
        </fill>
        <alignment vertical="center" wrapText="1" readingOrder="0"/>
        <border outline="0">
          <right style="medium">
            <color rgb="FF000000"/>
          </right>
          <bottom style="medium">
            <color rgb="FF000000"/>
          </bottom>
        </border>
      </ndxf>
    </rcc>
    <rcc rId="0" sId="7" dxf="1">
      <nc r="F18" t="inlineStr">
        <is>
          <t>Valor mensal</t>
        </is>
      </nc>
      <ndxf>
        <font>
          <b/>
          <sz val="12"/>
          <color rgb="FF000000"/>
          <name val="Times New Roman"/>
          <scheme val="none"/>
        </font>
        <fill>
          <patternFill patternType="solid">
            <bgColor rgb="FFFFFFFF"/>
          </patternFill>
        </fill>
        <alignment vertical="center" wrapText="1" readingOrder="0"/>
        <border outline="0">
          <right style="medium">
            <color rgb="FF000000"/>
          </right>
          <bottom style="medium">
            <color rgb="FF000000"/>
          </bottom>
        </border>
      </ndxf>
    </rcc>
    <rcc rId="0" sId="7" dxf="1">
      <nc r="G18" t="inlineStr">
        <is>
          <t>Valor global (12 meses)</t>
        </is>
      </nc>
      <ndxf>
        <font>
          <b/>
          <sz val="12"/>
          <color rgb="FF000000"/>
          <name val="Times New Roman"/>
          <scheme val="none"/>
        </font>
        <fill>
          <patternFill patternType="solid">
            <bgColor rgb="FFFFFFFF"/>
          </patternFill>
        </fill>
        <alignment vertical="center" wrapText="1" readingOrder="0"/>
        <border outline="0">
          <right style="medium">
            <color rgb="FF000000"/>
          </right>
          <bottom style="medium">
            <color rgb="FF000000"/>
          </bottom>
        </border>
      </ndxf>
    </rcc>
  </rrc>
  <rrc rId="725" sId="7" ref="A18:XFD18" action="deleteRow">
    <rfmt sheetId="7" xfDxf="1" sqref="A18:XFD18" start="0" length="0">
      <dxf>
        <font>
          <sz val="10"/>
        </font>
      </dxf>
    </rfmt>
    <rcc rId="0" sId="7" dxf="1">
      <nc r="A18">
        <v>1</v>
      </nc>
      <ndxf>
        <font>
          <sz val="12"/>
          <color rgb="FF000000"/>
          <name val="Times New Roman"/>
          <scheme val="none"/>
        </font>
        <fill>
          <patternFill patternType="solid">
            <bgColor rgb="FFFFFFFF"/>
          </patternFill>
        </fill>
        <alignment horizontal="center" vertical="center" wrapText="1" readingOrder="0"/>
        <border outline="0">
          <left style="medium">
            <color rgb="FF000000"/>
          </left>
          <right style="medium">
            <color rgb="FF000000"/>
          </right>
          <top style="medium">
            <color rgb="FF000000"/>
          </top>
        </border>
      </ndxf>
    </rcc>
    <rcc rId="0" sId="7" dxf="1">
      <nc r="B18" t="inlineStr">
        <is>
          <t>CONTRATAÇÃO DE EMPRESA PARA PRESTAÇÃO DE SERVIÇOS ESPECIALIZADA NA GESTÃO DE APOIO À EDUCAÇÃO, COM MÃO DE OBRA ESPECIALIZADA, CONFORME AS FUNÇÕES NECESSÁRIAS AO DESEMPENHO DAS ATIVIDADES DESCRITAS NO ESTUDO TÉCNICO PRELIMINAR.</t>
        </is>
      </nc>
      <ndxf>
        <font>
          <sz val="10"/>
          <color rgb="FF1C1A11"/>
          <name val="Times New Roman"/>
          <scheme val="none"/>
        </font>
        <fill>
          <patternFill patternType="solid">
            <bgColor rgb="FFFFFFFF"/>
          </patternFill>
        </fill>
        <alignment horizontal="center" vertical="center" wrapText="1" readingOrder="0"/>
        <border outline="0">
          <left style="medium">
            <color rgb="FF000000"/>
          </left>
          <right style="medium">
            <color rgb="FF000000"/>
          </right>
          <top style="medium">
            <color rgb="FF000000"/>
          </top>
        </border>
      </ndxf>
    </rcc>
    <rcc rId="0" sId="7" dxf="1">
      <nc r="C18" t="inlineStr">
        <is>
          <t>Unid.</t>
        </is>
      </nc>
      <ndxf>
        <font>
          <sz val="12"/>
          <color rgb="FF000000"/>
          <name val="Times New Roman"/>
          <scheme val="none"/>
        </font>
        <fill>
          <patternFill patternType="solid">
            <bgColor rgb="FFFFFFFF"/>
          </patternFill>
        </fill>
        <alignment horizontal="center" vertical="center" wrapText="1" readingOrder="0"/>
        <border outline="0">
          <left style="medium">
            <color rgb="FF000000"/>
          </left>
          <right style="medium">
            <color rgb="FF000000"/>
          </right>
          <top style="medium">
            <color rgb="FF000000"/>
          </top>
        </border>
      </ndxf>
    </rcc>
    <rcc rId="0" sId="7" dxf="1">
      <nc r="D18" t="inlineStr">
        <is>
          <t>R$</t>
        </is>
      </nc>
      <ndxf>
        <font>
          <sz val="12"/>
          <color rgb="FF000000"/>
          <name val="Times New Roman"/>
          <scheme val="none"/>
        </font>
        <fill>
          <patternFill patternType="solid">
            <bgColor rgb="FFFFFFFF"/>
          </patternFill>
        </fill>
        <alignment horizontal="center" vertical="center" wrapText="1" readingOrder="0"/>
        <border outline="0">
          <left style="medium">
            <color rgb="FF000000"/>
          </left>
          <right style="medium">
            <color rgb="FF000000"/>
          </right>
          <top style="medium">
            <color rgb="FF000000"/>
          </top>
        </border>
      </ndxf>
    </rcc>
    <rfmt sheetId="7" sqref="E18" start="0" length="0">
      <dxf>
        <font>
          <sz val="12"/>
          <color rgb="FF000000"/>
          <name val="Times New Roman"/>
          <scheme val="none"/>
        </font>
        <fill>
          <patternFill patternType="solid">
            <bgColor rgb="FFFFFFFF"/>
          </patternFill>
        </fill>
        <alignment horizontal="center" vertical="center" wrapText="1" readingOrder="0"/>
        <border outline="0">
          <left style="medium">
            <color rgb="FF000000"/>
          </left>
          <right style="medium">
            <color rgb="FF000000"/>
          </right>
          <top style="medium">
            <color rgb="FF000000"/>
          </top>
        </border>
      </dxf>
    </rfmt>
    <rfmt sheetId="7" sqref="F18" start="0" length="0">
      <dxf>
        <font>
          <sz val="12"/>
          <color rgb="FF000000"/>
          <name val="Times New Roman"/>
          <scheme val="none"/>
        </font>
        <fill>
          <patternFill patternType="solid">
            <bgColor rgb="FFFFFFFF"/>
          </patternFill>
        </fill>
        <alignment horizontal="center" vertical="center" wrapText="1" readingOrder="0"/>
        <border outline="0">
          <left style="medium">
            <color rgb="FF000000"/>
          </left>
          <right style="medium">
            <color rgb="FF000000"/>
          </right>
          <top style="medium">
            <color rgb="FF000000"/>
          </top>
        </border>
      </dxf>
    </rfmt>
    <rfmt sheetId="7" sqref="G18" start="0" length="0">
      <dxf>
        <font>
          <sz val="12"/>
          <color rgb="FF000000"/>
          <name val="Times New Roman"/>
          <scheme val="none"/>
        </font>
        <fill>
          <patternFill patternType="solid">
            <bgColor rgb="FFFFFFFF"/>
          </patternFill>
        </fill>
        <alignment horizontal="center" vertical="center" wrapText="1" readingOrder="0"/>
        <border outline="0">
          <left style="medium">
            <color rgb="FF000000"/>
          </left>
          <right style="medium">
            <color rgb="FF000000"/>
          </right>
          <top style="medium">
            <color rgb="FF000000"/>
          </top>
        </border>
      </dxf>
    </rfmt>
  </rrc>
  <rrc rId="726" sId="7" ref="A18:XFD18" action="deleteRow">
    <rfmt sheetId="7" xfDxf="1" sqref="A18:XFD18" start="0" length="0">
      <dxf>
        <font>
          <sz val="10"/>
        </font>
      </dxf>
    </rfmt>
    <rfmt sheetId="7" sqref="A18" start="0" length="0">
      <dxf>
        <font>
          <sz val="12"/>
          <color rgb="FF000000"/>
          <name val="Times New Roman"/>
          <scheme val="none"/>
        </font>
        <fill>
          <patternFill patternType="solid">
            <bgColor rgb="FFFFFFFF"/>
          </patternFill>
        </fill>
        <alignment horizontal="center" vertical="center" wrapText="1" readingOrder="0"/>
        <border outline="0">
          <left style="medium">
            <color rgb="FF000000"/>
          </left>
          <right style="medium">
            <color rgb="FF000000"/>
          </right>
        </border>
      </dxf>
    </rfmt>
    <rfmt sheetId="7" sqref="B18" start="0" length="0">
      <dxf>
        <font>
          <sz val="10"/>
          <color rgb="FF1C1A11"/>
          <name val="Times New Roman"/>
          <scheme val="none"/>
        </font>
        <fill>
          <patternFill patternType="solid">
            <bgColor rgb="FFFFFFFF"/>
          </patternFill>
        </fill>
        <alignment horizontal="center" vertical="center" wrapText="1" readingOrder="0"/>
        <border outline="0">
          <left style="medium">
            <color rgb="FF000000"/>
          </left>
          <right style="medium">
            <color rgb="FF000000"/>
          </right>
        </border>
      </dxf>
    </rfmt>
    <rfmt sheetId="7" sqref="C18" start="0" length="0">
      <dxf>
        <font>
          <sz val="12"/>
          <color rgb="FF000000"/>
          <name val="Times New Roman"/>
          <scheme val="none"/>
        </font>
        <fill>
          <patternFill patternType="solid">
            <bgColor rgb="FFFFFFFF"/>
          </patternFill>
        </fill>
        <alignment horizontal="center" vertical="center" wrapText="1" readingOrder="0"/>
        <border outline="0">
          <left style="medium">
            <color rgb="FF000000"/>
          </left>
          <right style="medium">
            <color rgb="FF000000"/>
          </right>
        </border>
      </dxf>
    </rfmt>
    <rfmt sheetId="7" sqref="D18" start="0" length="0">
      <dxf>
        <font>
          <sz val="12"/>
          <color rgb="FF000000"/>
          <name val="Times New Roman"/>
          <scheme val="none"/>
        </font>
        <fill>
          <patternFill patternType="solid">
            <bgColor rgb="FFFFFFFF"/>
          </patternFill>
        </fill>
        <alignment horizontal="center" vertical="center" wrapText="1" readingOrder="0"/>
        <border outline="0">
          <left style="medium">
            <color rgb="FF000000"/>
          </left>
          <right style="medium">
            <color rgb="FF000000"/>
          </right>
        </border>
      </dxf>
    </rfmt>
    <rfmt sheetId="7" sqref="E18" start="0" length="0">
      <dxf>
        <font>
          <sz val="12"/>
          <color rgb="FF000000"/>
          <name val="Times New Roman"/>
          <scheme val="none"/>
        </font>
        <fill>
          <patternFill patternType="solid">
            <bgColor rgb="FFFFFFFF"/>
          </patternFill>
        </fill>
        <alignment horizontal="center" vertical="center" wrapText="1" readingOrder="0"/>
        <border outline="0">
          <left style="medium">
            <color rgb="FF000000"/>
          </left>
          <right style="medium">
            <color rgb="FF000000"/>
          </right>
        </border>
      </dxf>
    </rfmt>
    <rfmt sheetId="7" sqref="F18" start="0" length="0">
      <dxf>
        <font>
          <sz val="12"/>
          <color rgb="FF000000"/>
          <name val="Times New Roman"/>
          <scheme val="none"/>
        </font>
        <fill>
          <patternFill patternType="solid">
            <bgColor rgb="FFFFFFFF"/>
          </patternFill>
        </fill>
        <alignment horizontal="center" vertical="center" wrapText="1" readingOrder="0"/>
        <border outline="0">
          <left style="medium">
            <color rgb="FF000000"/>
          </left>
          <right style="medium">
            <color rgb="FF000000"/>
          </right>
        </border>
      </dxf>
    </rfmt>
    <rfmt sheetId="7" sqref="G18" start="0" length="0">
      <dxf>
        <font>
          <sz val="12"/>
          <color rgb="FF000000"/>
          <name val="Times New Roman"/>
          <scheme val="none"/>
        </font>
        <fill>
          <patternFill patternType="solid">
            <bgColor rgb="FFFFFFFF"/>
          </patternFill>
        </fill>
        <alignment horizontal="center" vertical="center" wrapText="1" readingOrder="0"/>
        <border outline="0">
          <left style="medium">
            <color rgb="FF000000"/>
          </left>
          <right style="medium">
            <color rgb="FF000000"/>
          </right>
        </border>
      </dxf>
    </rfmt>
  </rrc>
  <rrc rId="727" sId="7" ref="A18:XFD18" action="deleteRow">
    <rfmt sheetId="7" xfDxf="1" sqref="A18:XFD18" start="0" length="0">
      <dxf>
        <font>
          <sz val="10"/>
        </font>
      </dxf>
    </rfmt>
    <rfmt sheetId="7" sqref="A18" start="0" length="0">
      <dxf>
        <font>
          <sz val="12"/>
          <color rgb="FF000000"/>
          <name val="Times New Roman"/>
          <scheme val="none"/>
        </font>
        <fill>
          <patternFill patternType="solid">
            <bgColor rgb="FFFFFFFF"/>
          </patternFill>
        </fill>
        <alignment horizontal="center" vertical="center" wrapText="1" readingOrder="0"/>
        <border outline="0">
          <left style="medium">
            <color rgb="FF000000"/>
          </left>
          <right style="medium">
            <color rgb="FF000000"/>
          </right>
        </border>
      </dxf>
    </rfmt>
    <rfmt sheetId="7" sqref="B18" start="0" length="0">
      <dxf>
        <font>
          <sz val="10"/>
          <color rgb="FF1C1A11"/>
          <name val="Times New Roman"/>
          <scheme val="none"/>
        </font>
        <fill>
          <patternFill patternType="solid">
            <bgColor rgb="FFFFFFFF"/>
          </patternFill>
        </fill>
        <alignment horizontal="center" vertical="center" wrapText="1" readingOrder="0"/>
        <border outline="0">
          <left style="medium">
            <color rgb="FF000000"/>
          </left>
          <right style="medium">
            <color rgb="FF000000"/>
          </right>
        </border>
      </dxf>
    </rfmt>
    <rfmt sheetId="7" sqref="C18" start="0" length="0">
      <dxf>
        <font>
          <sz val="12"/>
          <color rgb="FF000000"/>
          <name val="Times New Roman"/>
          <scheme val="none"/>
        </font>
        <fill>
          <patternFill patternType="solid">
            <bgColor rgb="FFFFFFFF"/>
          </patternFill>
        </fill>
        <alignment horizontal="center" vertical="center" wrapText="1" readingOrder="0"/>
        <border outline="0">
          <left style="medium">
            <color rgb="FF000000"/>
          </left>
          <right style="medium">
            <color rgb="FF000000"/>
          </right>
        </border>
      </dxf>
    </rfmt>
    <rfmt sheetId="7" sqref="D18" start="0" length="0">
      <dxf>
        <font>
          <sz val="12"/>
          <color rgb="FF000000"/>
          <name val="Times New Roman"/>
          <scheme val="none"/>
        </font>
        <fill>
          <patternFill patternType="solid">
            <bgColor rgb="FFFFFFFF"/>
          </patternFill>
        </fill>
        <alignment horizontal="center" vertical="center" wrapText="1" readingOrder="0"/>
        <border outline="0">
          <left style="medium">
            <color rgb="FF000000"/>
          </left>
          <right style="medium">
            <color rgb="FF000000"/>
          </right>
        </border>
      </dxf>
    </rfmt>
    <rfmt sheetId="7" sqref="E18" start="0" length="0">
      <dxf>
        <font>
          <sz val="12"/>
          <color rgb="FF000000"/>
          <name val="Times New Roman"/>
          <scheme val="none"/>
        </font>
        <fill>
          <patternFill patternType="solid">
            <bgColor rgb="FFFFFFFF"/>
          </patternFill>
        </fill>
        <alignment horizontal="center" vertical="center" wrapText="1" readingOrder="0"/>
        <border outline="0">
          <left style="medium">
            <color rgb="FF000000"/>
          </left>
          <right style="medium">
            <color rgb="FF000000"/>
          </right>
        </border>
      </dxf>
    </rfmt>
    <rfmt sheetId="7" sqref="F18" start="0" length="0">
      <dxf>
        <font>
          <sz val="12"/>
          <color rgb="FF000000"/>
          <name val="Times New Roman"/>
          <scheme val="none"/>
        </font>
        <fill>
          <patternFill patternType="solid">
            <bgColor rgb="FFFFFFFF"/>
          </patternFill>
        </fill>
        <alignment horizontal="center" vertical="center" wrapText="1" readingOrder="0"/>
        <border outline="0">
          <left style="medium">
            <color rgb="FF000000"/>
          </left>
          <right style="medium">
            <color rgb="FF000000"/>
          </right>
        </border>
      </dxf>
    </rfmt>
    <rfmt sheetId="7" sqref="G18" start="0" length="0">
      <dxf>
        <font>
          <sz val="12"/>
          <color rgb="FF000000"/>
          <name val="Times New Roman"/>
          <scheme val="none"/>
        </font>
        <fill>
          <patternFill patternType="solid">
            <bgColor rgb="FFFFFFFF"/>
          </patternFill>
        </fill>
        <alignment horizontal="center" vertical="center" wrapText="1" readingOrder="0"/>
        <border outline="0">
          <left style="medium">
            <color rgb="FF000000"/>
          </left>
          <right style="medium">
            <color rgb="FF000000"/>
          </right>
        </border>
      </dxf>
    </rfmt>
  </rrc>
  <rrc rId="728" sId="7" ref="A18:XFD18" action="deleteRow">
    <rfmt sheetId="7" xfDxf="1" sqref="A18:XFD18" start="0" length="0">
      <dxf>
        <font>
          <sz val="10"/>
        </font>
      </dxf>
    </rfmt>
    <rfmt sheetId="7" sqref="A18" start="0" length="0">
      <dxf>
        <font>
          <sz val="12"/>
          <color rgb="FF000000"/>
          <name val="Times New Roman"/>
          <scheme val="none"/>
        </font>
        <fill>
          <patternFill patternType="solid">
            <bgColor rgb="FFFFFFFF"/>
          </patternFill>
        </fill>
        <alignment horizontal="center" vertical="center" wrapText="1" readingOrder="0"/>
        <border outline="0">
          <left style="medium">
            <color rgb="FF000000"/>
          </left>
          <right style="medium">
            <color rgb="FF000000"/>
          </right>
        </border>
      </dxf>
    </rfmt>
    <rfmt sheetId="7" sqref="B18" start="0" length="0">
      <dxf>
        <font>
          <sz val="10"/>
          <color rgb="FF1C1A11"/>
          <name val="Times New Roman"/>
          <scheme val="none"/>
        </font>
        <fill>
          <patternFill patternType="solid">
            <bgColor rgb="FFFFFFFF"/>
          </patternFill>
        </fill>
        <alignment horizontal="center" vertical="center" wrapText="1" readingOrder="0"/>
        <border outline="0">
          <left style="medium">
            <color rgb="FF000000"/>
          </left>
          <right style="medium">
            <color rgb="FF000000"/>
          </right>
        </border>
      </dxf>
    </rfmt>
    <rfmt sheetId="7" sqref="C18" start="0" length="0">
      <dxf>
        <font>
          <sz val="12"/>
          <color rgb="FF000000"/>
          <name val="Times New Roman"/>
          <scheme val="none"/>
        </font>
        <fill>
          <patternFill patternType="solid">
            <bgColor rgb="FFFFFFFF"/>
          </patternFill>
        </fill>
        <alignment horizontal="center" vertical="center" wrapText="1" readingOrder="0"/>
        <border outline="0">
          <left style="medium">
            <color rgb="FF000000"/>
          </left>
          <right style="medium">
            <color rgb="FF000000"/>
          </right>
        </border>
      </dxf>
    </rfmt>
    <rfmt sheetId="7" sqref="D18" start="0" length="0">
      <dxf>
        <font>
          <sz val="12"/>
          <color rgb="FF000000"/>
          <name val="Times New Roman"/>
          <scheme val="none"/>
        </font>
        <fill>
          <patternFill patternType="solid">
            <bgColor rgb="FFFFFFFF"/>
          </patternFill>
        </fill>
        <alignment horizontal="center" vertical="center" wrapText="1" readingOrder="0"/>
        <border outline="0">
          <left style="medium">
            <color rgb="FF000000"/>
          </left>
          <right style="medium">
            <color rgb="FF000000"/>
          </right>
        </border>
      </dxf>
    </rfmt>
    <rfmt sheetId="7" sqref="E18" start="0" length="0">
      <dxf>
        <font>
          <sz val="12"/>
          <color rgb="FF000000"/>
          <name val="Times New Roman"/>
          <scheme val="none"/>
        </font>
        <fill>
          <patternFill patternType="solid">
            <bgColor rgb="FFFFFFFF"/>
          </patternFill>
        </fill>
        <alignment horizontal="center" vertical="center" wrapText="1" readingOrder="0"/>
        <border outline="0">
          <left style="medium">
            <color rgb="FF000000"/>
          </left>
          <right style="medium">
            <color rgb="FF000000"/>
          </right>
        </border>
      </dxf>
    </rfmt>
    <rfmt sheetId="7" sqref="F18" start="0" length="0">
      <dxf>
        <font>
          <sz val="12"/>
          <color rgb="FF000000"/>
          <name val="Times New Roman"/>
          <scheme val="none"/>
        </font>
        <fill>
          <patternFill patternType="solid">
            <bgColor rgb="FFFFFFFF"/>
          </patternFill>
        </fill>
        <alignment horizontal="center" vertical="center" wrapText="1" readingOrder="0"/>
        <border outline="0">
          <left style="medium">
            <color rgb="FF000000"/>
          </left>
          <right style="medium">
            <color rgb="FF000000"/>
          </right>
        </border>
      </dxf>
    </rfmt>
    <rfmt sheetId="7" sqref="G18" start="0" length="0">
      <dxf>
        <font>
          <sz val="12"/>
          <color rgb="FF000000"/>
          <name val="Times New Roman"/>
          <scheme val="none"/>
        </font>
        <fill>
          <patternFill patternType="solid">
            <bgColor rgb="FFFFFFFF"/>
          </patternFill>
        </fill>
        <alignment horizontal="center" vertical="center" wrapText="1" readingOrder="0"/>
        <border outline="0">
          <left style="medium">
            <color rgb="FF000000"/>
          </left>
          <right style="medium">
            <color rgb="FF000000"/>
          </right>
        </border>
      </dxf>
    </rfmt>
  </rrc>
  <rrc rId="729" sId="7" ref="A18:XFD18" action="deleteRow">
    <rfmt sheetId="7" xfDxf="1" sqref="A18:XFD18" start="0" length="0">
      <dxf>
        <font>
          <sz val="10"/>
        </font>
      </dxf>
    </rfmt>
  </rrc>
  <rrc rId="730" sId="7" ref="A18:XFD18" action="deleteRow">
    <undo index="0" exp="area" ref3D="1" dr="$A$1:$I$18" dn="Z_9D1E50CE_11E8_4C04_B2DA_0537E77D1431_.wvu.PrintArea" sId="7"/>
    <undo index="0" exp="area" ref3D="1" dr="$A$1:$I$18" dn="Z_CE0B4D02_D1E9_46BC_AAD9_52AE30CE0A4A_.wvu.PrintArea" sId="7"/>
    <undo index="0" exp="area" ref3D="1" dr="$A$1:$I$18" dn="Area_de_impressao" sId="7"/>
    <rfmt sheetId="7" xfDxf="1" sqref="A18:XFD18" start="0" length="0">
      <dxf>
        <font>
          <sz val="10"/>
        </font>
      </dxf>
    </rfmt>
  </rrc>
  <rrc rId="731" sId="7" ref="A18:XFD18" action="deleteRow">
    <rfmt sheetId="7" xfDxf="1" sqref="A18:XFD18" start="0" length="0">
      <dxf>
        <font>
          <sz val="10"/>
        </font>
      </dxf>
    </rfmt>
  </rrc>
  <rrc rId="732" sId="7" ref="A17:XFD17" action="deleteRow">
    <undo index="0" exp="area" ref3D="1" dr="$A$1:$I$17" dn="Z_9D1E50CE_11E8_4C04_B2DA_0537E77D1431_.wvu.PrintArea" sId="7"/>
    <undo index="0" exp="area" ref3D="1" dr="$A$1:$I$17" dn="Z_CE0B4D02_D1E9_46BC_AAD9_52AE30CE0A4A_.wvu.PrintArea" sId="7"/>
    <undo index="0" exp="area" ref3D="1" dr="$A$1:$I$17" dn="Area_de_impressao" sId="7"/>
    <rfmt sheetId="7" xfDxf="1" sqref="A17:XFD17" start="0" length="0">
      <dxf>
        <font>
          <sz val="10"/>
        </font>
      </dxf>
    </rfmt>
    <rcc rId="0" sId="7" dxf="1">
      <nc r="A17" t="inlineStr">
        <is>
          <t>Proposta - Quadro de resumo da contratação</t>
        </is>
      </nc>
      <ndxf>
        <font>
          <b/>
          <sz val="12"/>
          <color rgb="FF222222"/>
          <name val="Arial"/>
          <scheme val="none"/>
        </font>
        <fill>
          <patternFill patternType="solid">
            <bgColor rgb="FFFFFFFF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B17" start="0" length="0">
      <dxf>
        <font>
          <b/>
          <sz val="12"/>
          <color rgb="FF222222"/>
          <name val="Arial"/>
          <scheme val="none"/>
        </font>
        <fill>
          <patternFill patternType="solid">
            <bgColor rgb="FFFFFFFF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C17" start="0" length="0">
      <dxf>
        <font>
          <b/>
          <sz val="12"/>
          <color rgb="FF222222"/>
          <name val="Arial"/>
          <scheme val="none"/>
        </font>
        <fill>
          <patternFill patternType="solid">
            <bgColor rgb="FFFFFFFF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D17" start="0" length="0">
      <dxf>
        <font>
          <b/>
          <sz val="12"/>
          <color rgb="FF222222"/>
          <name val="Arial"/>
          <scheme val="none"/>
        </font>
        <fill>
          <patternFill patternType="solid">
            <bgColor rgb="FFFFFFFF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E17" start="0" length="0">
      <dxf>
        <font>
          <b/>
          <sz val="12"/>
          <color rgb="FF222222"/>
          <name val="Arial"/>
          <scheme val="none"/>
        </font>
        <fill>
          <patternFill patternType="solid">
            <bgColor rgb="FFFFFFFF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F17" start="0" length="0">
      <dxf>
        <font>
          <b/>
          <sz val="12"/>
          <color rgb="FF222222"/>
          <name val="Arial"/>
          <scheme val="none"/>
        </font>
        <fill>
          <patternFill patternType="solid">
            <bgColor rgb="FFFFFFFF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G17" start="0" length="0">
      <dxf>
        <font>
          <b/>
          <sz val="12"/>
          <color rgb="FF222222"/>
          <name val="Arial"/>
          <scheme val="none"/>
        </font>
        <fill>
          <patternFill patternType="solid">
            <bgColor rgb="FFFFFFFF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33" sId="7">
    <oc r="A2" t="inlineStr">
      <is>
        <t>PREÇO TOTAL DOS SERVIÇOS PLANILHA 1 DO ANEXO V</t>
      </is>
    </oc>
    <nc r="A2" t="inlineStr">
      <is>
        <t>PREÇO TOTAL DOS SERVIÇOS PLANILHA I-G</t>
      </is>
    </nc>
  </rcc>
  <rcc rId="734" sId="7">
    <oc r="D6">
      <f>C6*B6</f>
    </oc>
    <nc r="D6"/>
  </rcc>
  <rcc rId="735" sId="7">
    <oc r="D7">
      <f>C7*B7</f>
    </oc>
    <nc r="D7"/>
  </rcc>
  <rcc rId="736" sId="7">
    <oc r="D8">
      <f>C8*B8</f>
    </oc>
    <nc r="D8"/>
  </rcc>
  <rcc rId="737" sId="7">
    <oc r="D9">
      <f>C9*B9</f>
    </oc>
    <nc r="D9"/>
  </rcc>
  <rcc rId="738" sId="7">
    <oc r="D10">
      <f>C10*B10</f>
    </oc>
    <nc r="D10"/>
  </rcc>
  <rcc rId="739" sId="7">
    <oc r="D11">
      <f>C11*B11</f>
    </oc>
    <nc r="D11"/>
  </rcc>
  <rcv guid="{9D1E50CE-11E8-4C04-B2DA-0537E77D1431}" action="delete"/>
  <rdn rId="0" localSheetId="1" customView="1" name="Z_9D1E50CE_11E8_4C04_B2DA_0537E77D1431_.wvu.PrintArea" hidden="1" oldHidden="1">
    <formula>'ANEXO I-A'!$A$1:$E$171</formula>
    <oldFormula>'ANEXO I-A'!$A$1:$E$171</oldFormula>
  </rdn>
  <rdn rId="0" localSheetId="2" customView="1" name="Z_9D1E50CE_11E8_4C04_B2DA_0537E77D1431_.wvu.PrintArea" hidden="1" oldHidden="1">
    <formula>'I-B'!$A$1:$D$171</formula>
    <oldFormula>'I-B'!$A$1:$D$171</oldFormula>
  </rdn>
  <rdn rId="0" localSheetId="3" customView="1" name="Z_9D1E50CE_11E8_4C04_B2DA_0537E77D1431_.wvu.PrintArea" hidden="1" oldHidden="1">
    <formula>'I-C'!$A$1:$D$171</formula>
    <oldFormula>'I-C'!$A$1:$D$171</oldFormula>
  </rdn>
  <rdn rId="0" localSheetId="4" customView="1" name="Z_9D1E50CE_11E8_4C04_B2DA_0537E77D1431_.wvu.PrintArea" hidden="1" oldHidden="1">
    <formula>'I-D'!$A$1:$D$171</formula>
    <oldFormula>'I-D'!$A$1:$D$171</oldFormula>
  </rdn>
  <rdn rId="0" localSheetId="5" customView="1" name="Z_9D1E50CE_11E8_4C04_B2DA_0537E77D1431_.wvu.PrintArea" hidden="1" oldHidden="1">
    <formula>'I-E'!$A$1:$D$171</formula>
    <oldFormula>'I-E'!$A$1:$D$171</oldFormula>
  </rdn>
  <rdn rId="0" localSheetId="6" customView="1" name="Z_9D1E50CE_11E8_4C04_B2DA_0537E77D1431_.wvu.PrintArea" hidden="1" oldHidden="1">
    <formula>'I-F'!$A$1:$D$171</formula>
    <oldFormula>'I-F'!$A$1:$D$171</oldFormula>
  </rdn>
  <rdn rId="0" localSheetId="7" customView="1" name="Z_9D1E50CE_11E8_4C04_B2DA_0537E77D1431_.wvu.PrintArea" hidden="1" oldHidden="1">
    <formula>TOTAL!$A$1:$I$16</formula>
    <oldFormula>TOTAL!$A$1:$I$16</oldFormula>
  </rdn>
  <rcv guid="{9D1E50CE-11E8-4C04-B2DA-0537E77D1431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cc rId="624" sId="5">
    <oc r="A1" t="inlineStr">
      <is>
        <t>PLANILHA 5 DO ANEXO III - AUXILIAR DE ESCRITA</t>
      </is>
    </oc>
    <nc r="A1" t="inlineStr">
      <is>
        <t>PLANILHA I-E- AUXILIAR DE ESCRITA</t>
      </is>
    </nc>
  </rcc>
  <rcc rId="625" sId="5" numFmtId="4">
    <oc r="C31">
      <v>1175.3</v>
    </oc>
    <nc r="C31"/>
  </rcc>
  <rcc rId="626" sId="5">
    <oc r="C52">
      <f>2*3.75*22 - 0.06*C46</f>
    </oc>
    <nc r="C52"/>
  </rcc>
  <rcc rId="627" sId="5" numFmtId="4">
    <oc r="C53">
      <v>0</v>
    </oc>
    <nc r="C53"/>
  </rcc>
  <rcc rId="628" sId="5" numFmtId="4">
    <oc r="C54">
      <v>0</v>
    </oc>
    <nc r="C54"/>
  </rcc>
  <rcc rId="629" sId="5" numFmtId="4">
    <oc r="C57">
      <v>0</v>
    </oc>
    <nc r="C57"/>
  </rcc>
  <rcc rId="630" sId="5">
    <oc r="C59">
      <f>SUM(C52:C58)</f>
    </oc>
    <nc r="C59"/>
  </rcc>
  <rcc rId="631" sId="5" numFmtId="14">
    <oc r="C78">
      <v>0.2</v>
    </oc>
    <nc r="C78"/>
  </rcc>
  <rcc rId="632" sId="5" numFmtId="14">
    <oc r="C79">
      <v>1.4999999999999999E-2</v>
    </oc>
    <nc r="C79"/>
  </rcc>
  <rcc rId="633" sId="5" numFmtId="14">
    <oc r="C80">
      <v>0.01</v>
    </oc>
    <nc r="C80"/>
  </rcc>
  <rcc rId="634" sId="5" numFmtId="14">
    <oc r="C81">
      <v>2E-3</v>
    </oc>
    <nc r="C81"/>
  </rcc>
  <rcc rId="635" sId="5" numFmtId="14">
    <oc r="C82">
      <v>2.5000000000000001E-2</v>
    </oc>
    <nc r="C82"/>
  </rcc>
  <rcc rId="636" sId="5" numFmtId="14">
    <oc r="C83">
      <v>0.08</v>
    </oc>
    <nc r="C83"/>
  </rcc>
  <rcc rId="637" sId="5" numFmtId="14">
    <oc r="C84">
      <v>0.03</v>
    </oc>
    <nc r="C84"/>
  </rcc>
  <rcc rId="638" sId="5" numFmtId="14">
    <oc r="C85">
      <v>6.0000000000000001E-3</v>
    </oc>
    <nc r="C85"/>
  </rcc>
  <rcc rId="639" sId="5">
    <oc r="C86">
      <f>SUM(C78:C85)</f>
    </oc>
    <nc r="C86"/>
  </rcc>
  <rcc rId="640" sId="5" numFmtId="14">
    <oc r="C94">
      <v>8.3299999999999999E-2</v>
    </oc>
    <nc r="C94"/>
  </rcc>
  <rcc rId="641" sId="5" numFmtId="14">
    <oc r="C95">
      <v>8.3299999999999999E-2</v>
    </oc>
    <nc r="C95"/>
  </rcc>
  <rcc rId="642" sId="5" numFmtId="14">
    <oc r="C96">
      <v>2.7799999999999998E-2</v>
    </oc>
    <nc r="C96"/>
  </rcc>
  <rcc rId="643" sId="5">
    <oc r="C97">
      <f>C94+C95+C96</f>
    </oc>
    <nc r="C97"/>
  </rcc>
  <rcc rId="644" sId="5">
    <oc r="C98">
      <f>C86*C97</f>
    </oc>
    <nc r="C98"/>
  </rcc>
  <rcc rId="645" sId="5">
    <oc r="C99">
      <f>C97+C98</f>
    </oc>
    <nc r="C99"/>
  </rcc>
  <rcc rId="646" sId="5" numFmtId="14">
    <oc r="C104">
      <v>6.9999999999999999E-4</v>
    </oc>
    <nc r="C104"/>
  </rcc>
  <rcc rId="647" sId="5">
    <oc r="C105">
      <f>C104*C86</f>
    </oc>
    <nc r="C105"/>
  </rcc>
  <rcc rId="648" sId="5">
    <oc r="C106">
      <f>SUM(C104:C105)</f>
    </oc>
    <nc r="C106"/>
  </rcc>
  <rcc rId="649" sId="5" numFmtId="14">
    <oc r="C111">
      <v>4.1999999999999997E-3</v>
    </oc>
    <nc r="C111"/>
  </rcc>
  <rcc rId="650" sId="5">
    <oc r="C112">
      <f>8%*C111</f>
    </oc>
    <nc r="C112"/>
  </rcc>
  <rcc rId="651" sId="5">
    <oc r="C113">
      <f>4.35%*C111</f>
    </oc>
    <nc r="C113"/>
  </rcc>
  <rcc rId="652" sId="5" numFmtId="14">
    <oc r="C114">
      <v>4.0000000000000002E-4</v>
    </oc>
    <nc r="C114"/>
  </rcc>
  <rcc rId="653" sId="5">
    <oc r="C115">
      <f>C114*C86</f>
    </oc>
    <nc r="C115"/>
  </rcc>
  <rcc rId="654" sId="5" numFmtId="14">
    <oc r="C116">
      <v>1E-4</v>
    </oc>
    <nc r="C116"/>
  </rcc>
  <rcc rId="655" sId="5">
    <oc r="C117">
      <f>SUM(C111:C116)</f>
    </oc>
    <nc r="C117"/>
  </rcc>
  <rcc rId="656" sId="5">
    <oc r="C122">
      <f>8.33%+2.78%</f>
    </oc>
    <nc r="C122"/>
  </rcc>
  <rcc rId="657" sId="5" numFmtId="14">
    <oc r="C123">
      <v>1.66E-2</v>
    </oc>
    <nc r="C123"/>
  </rcc>
  <rcc rId="658" sId="5" numFmtId="14">
    <oc r="C124">
      <v>0</v>
    </oc>
    <nc r="C124"/>
  </rcc>
  <rcc rId="659" sId="5" numFmtId="14">
    <oc r="C125">
      <v>2.8E-3</v>
    </oc>
    <nc r="C125"/>
  </rcc>
  <rcc rId="660" sId="5" numFmtId="14">
    <oc r="C126">
      <v>2.9999999999999997E-4</v>
    </oc>
    <nc r="C126"/>
  </rcc>
  <rcc rId="661" sId="5" numFmtId="14">
    <oc r="C146">
      <v>0.03</v>
    </oc>
    <nc r="C146"/>
  </rcc>
  <rcc rId="662" sId="5" numFmtId="14">
    <oc r="C148">
      <v>6.4999999999999997E-3</v>
    </oc>
    <nc r="C148"/>
  </rcc>
  <rcc rId="663" sId="5" numFmtId="14">
    <oc r="C149">
      <v>0.03</v>
    </oc>
    <nc r="C149"/>
  </rcc>
  <rcc rId="664" sId="5" numFmtId="14">
    <oc r="C150">
      <v>0</v>
    </oc>
    <nc r="C150"/>
  </rcc>
  <rcc rId="665" sId="5" numFmtId="14">
    <oc r="C153">
      <v>0.05</v>
    </oc>
    <nc r="C153"/>
  </rcc>
  <rcc rId="666" sId="5">
    <oc r="C154">
      <f>SUM(C148:C153)</f>
    </oc>
    <nc r="C154"/>
  </rcc>
  <rcc rId="667" sId="5" numFmtId="14">
    <oc r="C155">
      <v>6.7900000000000002E-2</v>
    </oc>
    <nc r="C155"/>
  </rcc>
  <rcc rId="668" sId="5">
    <oc r="C156">
      <f>SUM(C146,C154,C155)</f>
    </oc>
    <nc r="C156"/>
  </rcc>
  <rcc rId="669" sId="6">
    <oc r="A1" t="inlineStr">
      <is>
        <t>PLANILHA 6 DO ANEXO III - MONITOR DE ÔNIBUS ESCOLAR</t>
      </is>
    </oc>
    <nc r="A1" t="inlineStr">
      <is>
        <t>PLANILHA I-F - MONITOR DE ÔNIBUS ESCOLAR</t>
      </is>
    </nc>
  </rcc>
  <rcc rId="670" sId="6" numFmtId="4">
    <oc r="C31">
      <v>1186.1600000000001</v>
    </oc>
    <nc r="C31"/>
  </rcc>
  <rcc rId="671" sId="6">
    <oc r="C52">
      <f>2*3.75*22 - 0.06*C46</f>
    </oc>
    <nc r="C52"/>
  </rcc>
  <rcc rId="672" sId="6" numFmtId="4">
    <oc r="C53">
      <v>0</v>
    </oc>
    <nc r="C53"/>
  </rcc>
  <rcc rId="673" sId="6" numFmtId="4">
    <oc r="C54">
      <v>0</v>
    </oc>
    <nc r="C54"/>
  </rcc>
  <rcc rId="674" sId="6" numFmtId="4">
    <oc r="C57">
      <v>0</v>
    </oc>
    <nc r="C57"/>
  </rcc>
  <rcc rId="675" sId="6">
    <oc r="C59">
      <f>SUM(C52:C58)</f>
    </oc>
    <nc r="C59"/>
  </rcc>
  <rcc rId="676" sId="6" numFmtId="14">
    <oc r="C78">
      <v>0.2</v>
    </oc>
    <nc r="C78"/>
  </rcc>
  <rcc rId="677" sId="6" numFmtId="14">
    <oc r="C79">
      <v>1.4999999999999999E-2</v>
    </oc>
    <nc r="C79"/>
  </rcc>
  <rcc rId="678" sId="6" numFmtId="14">
    <oc r="C80">
      <v>0.01</v>
    </oc>
    <nc r="C80"/>
  </rcc>
  <rcc rId="679" sId="6" numFmtId="14">
    <oc r="C81">
      <v>2E-3</v>
    </oc>
    <nc r="C81"/>
  </rcc>
  <rcc rId="680" sId="6" numFmtId="14">
    <oc r="C82">
      <v>2.5000000000000001E-2</v>
    </oc>
    <nc r="C82"/>
  </rcc>
  <rcc rId="681" sId="6" numFmtId="14">
    <oc r="C83">
      <v>0.08</v>
    </oc>
    <nc r="C83"/>
  </rcc>
  <rcc rId="682" sId="6" numFmtId="14">
    <oc r="C84">
      <v>0.03</v>
    </oc>
    <nc r="C84"/>
  </rcc>
  <rcc rId="683" sId="6" numFmtId="14">
    <oc r="C85">
      <v>6.0000000000000001E-3</v>
    </oc>
    <nc r="C85"/>
  </rcc>
  <rcc rId="684" sId="6">
    <oc r="C86">
      <f>SUM(C78:C85)</f>
    </oc>
    <nc r="C86"/>
  </rcc>
  <rcc rId="685" sId="6" numFmtId="14">
    <oc r="C94">
      <v>8.3299999999999999E-2</v>
    </oc>
    <nc r="C94"/>
  </rcc>
  <rcc rId="686" sId="6" numFmtId="14">
    <oc r="C95">
      <v>8.3299999999999999E-2</v>
    </oc>
    <nc r="C95"/>
  </rcc>
  <rcc rId="687" sId="6" numFmtId="14">
    <oc r="C96">
      <v>2.7799999999999998E-2</v>
    </oc>
    <nc r="C96"/>
  </rcc>
  <rcc rId="688" sId="6">
    <oc r="C97">
      <f>C94+C95+C96</f>
    </oc>
    <nc r="C97"/>
  </rcc>
  <rcc rId="689" sId="6">
    <oc r="C98">
      <f>C86*C97</f>
    </oc>
    <nc r="C98"/>
  </rcc>
  <rcc rId="690" sId="6">
    <oc r="C99">
      <f>C97+C98</f>
    </oc>
    <nc r="C99"/>
  </rcc>
  <rcc rId="691" sId="6" numFmtId="14">
    <oc r="C104">
      <v>6.9999999999999999E-4</v>
    </oc>
    <nc r="C104"/>
  </rcc>
  <rcc rId="692" sId="6">
    <oc r="C105">
      <f>C104*C86</f>
    </oc>
    <nc r="C105"/>
  </rcc>
  <rcc rId="693" sId="6">
    <oc r="C106">
      <f>SUM(C104:C105)</f>
    </oc>
    <nc r="C106"/>
  </rcc>
  <rcc rId="694" sId="6" numFmtId="14">
    <oc r="C111">
      <v>4.1999999999999997E-3</v>
    </oc>
    <nc r="C111"/>
  </rcc>
  <rcc rId="695" sId="6">
    <oc r="C112">
      <f>8%*C111</f>
    </oc>
    <nc r="C112"/>
  </rcc>
  <rcc rId="696" sId="6">
    <oc r="C113">
      <f>4.35%*C111</f>
    </oc>
    <nc r="C113"/>
  </rcc>
  <rcc rId="697" sId="6" numFmtId="14">
    <oc r="C114">
      <v>4.0000000000000002E-4</v>
    </oc>
    <nc r="C114"/>
  </rcc>
  <rcc rId="698" sId="6">
    <oc r="C115">
      <f>C114*C86</f>
    </oc>
    <nc r="C115"/>
  </rcc>
  <rcc rId="699" sId="6" numFmtId="14">
    <oc r="C116">
      <v>1E-4</v>
    </oc>
    <nc r="C116"/>
  </rcc>
  <rcc rId="700" sId="6">
    <oc r="C117">
      <f>SUM(C111:C116)</f>
    </oc>
    <nc r="C117"/>
  </rcc>
  <rcc rId="701" sId="6">
    <oc r="C122">
      <f>8.33%+2.78%</f>
    </oc>
    <nc r="C122"/>
  </rcc>
  <rcc rId="702" sId="6" numFmtId="14">
    <oc r="C123">
      <v>1.66E-2</v>
    </oc>
    <nc r="C123"/>
  </rcc>
  <rcc rId="703" sId="6" numFmtId="14">
    <oc r="C124">
      <v>0</v>
    </oc>
    <nc r="C124"/>
  </rcc>
  <rcc rId="704" sId="6" numFmtId="14">
    <oc r="C125">
      <v>2.8E-3</v>
    </oc>
    <nc r="C125"/>
  </rcc>
  <rcc rId="705" sId="6" numFmtId="14">
    <oc r="C126">
      <v>2.9999999999999997E-4</v>
    </oc>
    <nc r="C126"/>
  </rcc>
  <rcc rId="706" sId="6" numFmtId="14">
    <oc r="C146">
      <v>0.03</v>
    </oc>
    <nc r="C146"/>
  </rcc>
  <rcc rId="707" sId="6" numFmtId="14">
    <oc r="C148">
      <v>6.4999999999999997E-3</v>
    </oc>
    <nc r="C148"/>
  </rcc>
  <rcc rId="708" sId="6" numFmtId="14">
    <oc r="C149">
      <v>0.03</v>
    </oc>
    <nc r="C149"/>
  </rcc>
  <rcc rId="709" sId="6" numFmtId="14">
    <oc r="C150">
      <v>0</v>
    </oc>
    <nc r="C150"/>
  </rcc>
  <rcc rId="710" sId="6">
    <oc r="C154">
      <f>SUM(C148:C153)</f>
    </oc>
    <nc r="C154"/>
  </rcc>
  <rcc rId="711" sId="6" numFmtId="14">
    <oc r="C155">
      <v>6.7900000000000002E-2</v>
    </oc>
    <nc r="C155"/>
  </rcc>
  <rcc rId="712" sId="6">
    <oc r="C156">
      <f>SUM(C146,C154,C155)</f>
    </oc>
    <nc r="C156"/>
  </rcc>
  <rcc rId="713" sId="6" numFmtId="14">
    <oc r="C153">
      <v>0.05</v>
    </oc>
    <nc r="C153"/>
  </rcc>
  <rcv guid="{9D1E50CE-11E8-4C04-B2DA-0537E77D1431}" action="delete"/>
  <rdn rId="0" localSheetId="1" customView="1" name="Z_9D1E50CE_11E8_4C04_B2DA_0537E77D1431_.wvu.PrintArea" hidden="1" oldHidden="1">
    <formula>'ANEXO I-A'!$A$1:$E$171</formula>
    <oldFormula>'ANEXO I-A'!$A$1:$E$171</oldFormula>
  </rdn>
  <rdn rId="0" localSheetId="2" customView="1" name="Z_9D1E50CE_11E8_4C04_B2DA_0537E77D1431_.wvu.PrintArea" hidden="1" oldHidden="1">
    <formula>'I-B'!$A$1:$D$171</formula>
    <oldFormula>'I-B'!$A$1:$D$171</oldFormula>
  </rdn>
  <rdn rId="0" localSheetId="3" customView="1" name="Z_9D1E50CE_11E8_4C04_B2DA_0537E77D1431_.wvu.PrintArea" hidden="1" oldHidden="1">
    <formula>'I-C'!$A$1:$D$171</formula>
    <oldFormula>'I-C'!$A$1:$D$171</oldFormula>
  </rdn>
  <rdn rId="0" localSheetId="4" customView="1" name="Z_9D1E50CE_11E8_4C04_B2DA_0537E77D1431_.wvu.PrintArea" hidden="1" oldHidden="1">
    <formula>'I-D'!$A$1:$D$171</formula>
    <oldFormula>'I-D'!$A$1:$D$171</oldFormula>
  </rdn>
  <rdn rId="0" localSheetId="5" customView="1" name="Z_9D1E50CE_11E8_4C04_B2DA_0537E77D1431_.wvu.PrintArea" hidden="1" oldHidden="1">
    <formula>'I-E'!$A$1:$D$171</formula>
    <oldFormula>'I-E'!$A$1:$D$171</oldFormula>
  </rdn>
  <rdn rId="0" localSheetId="6" customView="1" name="Z_9D1E50CE_11E8_4C04_B2DA_0537E77D1431_.wvu.PrintArea" hidden="1" oldHidden="1">
    <formula>'I-F'!$A$1:$D$171</formula>
    <oldFormula>'I-F'!$A$1:$D$171</oldFormula>
  </rdn>
  <rdn rId="0" localSheetId="7" customView="1" name="Z_9D1E50CE_11E8_4C04_B2DA_0537E77D1431_.wvu.PrintArea" hidden="1" oldHidden="1">
    <formula>TOTAL!$A$1:$I$25</formula>
    <oldFormula>TOTAL!$A$1:$I$25</oldFormula>
  </rdn>
  <rcv guid="{9D1E50CE-11E8-4C04-B2DA-0537E77D1431}" action="add"/>
  <rsnm rId="721" sheetId="5" oldName="[ANEXOS II-A a II-G (TERMO DE REFERÊNCIA).xlsx]AUX" newName="[ANEXOS II-A a II-G (TERMO DE REFERÊNCIA).xlsx]I-E"/>
  <rsnm rId="722" sheetId="6" oldName="[ANEXOS II-A a II-G (TERMO DE REFERÊNCIA).xlsx]MON" newName="[ANEXOS II-A a II-G (TERMO DE REFERÊNCIA).xlsx]I-F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4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9"/>
  <sheetViews>
    <sheetView showGridLines="0" view="pageBreakPreview" zoomScale="50" zoomScaleNormal="85" zoomScaleSheetLayoutView="50" zoomScalePageLayoutView="40" workbookViewId="0">
      <selection activeCell="C31" sqref="C31"/>
    </sheetView>
  </sheetViews>
  <sheetFormatPr defaultColWidth="14.5703125" defaultRowHeight="15.75"/>
  <cols>
    <col min="1" max="1" width="38.42578125" style="7" customWidth="1"/>
    <col min="2" max="2" width="58" style="7" bestFit="1" customWidth="1"/>
    <col min="3" max="3" width="28.85546875" style="7" customWidth="1"/>
    <col min="4" max="4" width="23.7109375" style="7" customWidth="1"/>
    <col min="5" max="5" width="12" style="7" customWidth="1"/>
    <col min="6" max="6" width="28" style="7" bestFit="1" customWidth="1"/>
    <col min="7" max="7" width="10.140625" style="7" customWidth="1"/>
    <col min="8" max="8" width="14.7109375" style="7" customWidth="1"/>
    <col min="9" max="16384" width="14.5703125" style="7"/>
  </cols>
  <sheetData>
    <row r="1" spans="1:3" ht="16.5" thickBot="1">
      <c r="A1" s="93" t="s">
        <v>290</v>
      </c>
      <c r="B1" s="94"/>
      <c r="C1" s="95"/>
    </row>
    <row r="2" spans="1:3">
      <c r="A2" s="6"/>
      <c r="B2" s="6" t="s">
        <v>0</v>
      </c>
      <c r="C2" s="6"/>
    </row>
    <row r="3" spans="1:3">
      <c r="A3" s="97" t="s">
        <v>136</v>
      </c>
      <c r="B3" s="98"/>
      <c r="C3" s="99"/>
    </row>
    <row r="4" spans="1:3">
      <c r="A4" s="97" t="s">
        <v>122</v>
      </c>
      <c r="B4" s="98"/>
      <c r="C4" s="99"/>
    </row>
    <row r="5" spans="1:3">
      <c r="A5" s="8" t="s">
        <v>139</v>
      </c>
      <c r="B5" s="8" t="s">
        <v>140</v>
      </c>
      <c r="C5" s="8" t="s">
        <v>6</v>
      </c>
    </row>
    <row r="6" spans="1:3">
      <c r="A6" s="97" t="s">
        <v>119</v>
      </c>
      <c r="B6" s="98"/>
      <c r="C6" s="99"/>
    </row>
    <row r="7" spans="1:3">
      <c r="A7" s="8" t="s">
        <v>120</v>
      </c>
      <c r="B7" s="8" t="s">
        <v>123</v>
      </c>
      <c r="C7" s="8" t="s">
        <v>121</v>
      </c>
    </row>
    <row r="8" spans="1:3">
      <c r="A8" s="8" t="s">
        <v>124</v>
      </c>
      <c r="B8" s="8" t="s">
        <v>125</v>
      </c>
      <c r="C8" s="8" t="s">
        <v>126</v>
      </c>
    </row>
    <row r="9" spans="1:3">
      <c r="A9" s="8" t="s">
        <v>127</v>
      </c>
      <c r="B9" s="97" t="s">
        <v>128</v>
      </c>
      <c r="C9" s="99"/>
    </row>
    <row r="10" spans="1:3">
      <c r="A10" s="97" t="s">
        <v>129</v>
      </c>
      <c r="B10" s="98"/>
      <c r="C10" s="99"/>
    </row>
    <row r="11" spans="1:3">
      <c r="A11" s="8" t="s">
        <v>130</v>
      </c>
      <c r="B11" s="8" t="s">
        <v>131</v>
      </c>
      <c r="C11" s="8" t="s">
        <v>132</v>
      </c>
    </row>
    <row r="12" spans="1:3">
      <c r="A12" s="8" t="s">
        <v>133</v>
      </c>
      <c r="B12" s="8" t="s">
        <v>135</v>
      </c>
      <c r="C12" s="8" t="s">
        <v>134</v>
      </c>
    </row>
    <row r="14" spans="1:3">
      <c r="A14" s="9"/>
      <c r="B14" s="10"/>
    </row>
    <row r="15" spans="1:3">
      <c r="A15" s="11"/>
      <c r="B15" s="11" t="s">
        <v>7</v>
      </c>
      <c r="C15" s="11"/>
    </row>
    <row r="16" spans="1:3">
      <c r="A16" s="12" t="s">
        <v>1</v>
      </c>
      <c r="B16" s="13" t="s">
        <v>8</v>
      </c>
      <c r="C16" s="14"/>
    </row>
    <row r="17" spans="1:3">
      <c r="A17" s="12" t="s">
        <v>2</v>
      </c>
      <c r="B17" s="13" t="s">
        <v>9</v>
      </c>
      <c r="C17" s="14" t="s">
        <v>141</v>
      </c>
    </row>
    <row r="18" spans="1:3">
      <c r="A18" s="12" t="s">
        <v>3</v>
      </c>
      <c r="B18" s="13" t="s">
        <v>142</v>
      </c>
      <c r="C18" s="14" t="s">
        <v>159</v>
      </c>
    </row>
    <row r="19" spans="1:3">
      <c r="A19" s="12" t="s">
        <v>4</v>
      </c>
      <c r="B19" s="13" t="s">
        <v>10</v>
      </c>
      <c r="C19" s="14" t="s">
        <v>11</v>
      </c>
    </row>
    <row r="22" spans="1:3">
      <c r="A22" s="11" t="s">
        <v>12</v>
      </c>
      <c r="B22" s="11" t="s">
        <v>13</v>
      </c>
      <c r="C22" s="11" t="s">
        <v>14</v>
      </c>
    </row>
    <row r="23" spans="1:3">
      <c r="A23" s="14" t="s">
        <v>163</v>
      </c>
      <c r="B23" s="14" t="s">
        <v>165</v>
      </c>
      <c r="C23" s="43">
        <v>285</v>
      </c>
    </row>
    <row r="24" spans="1:3">
      <c r="A24" s="16"/>
      <c r="B24" s="16"/>
      <c r="C24" s="16"/>
    </row>
    <row r="25" spans="1:3">
      <c r="A25" s="9"/>
      <c r="B25" s="9"/>
      <c r="C25" s="9"/>
    </row>
    <row r="26" spans="1:3">
      <c r="A26" s="9"/>
      <c r="B26" s="17" t="s">
        <v>137</v>
      </c>
      <c r="C26" s="9"/>
    </row>
    <row r="27" spans="1:3">
      <c r="A27" s="9"/>
      <c r="B27" s="18"/>
      <c r="C27" s="9"/>
    </row>
    <row r="28" spans="1:3">
      <c r="A28" s="19"/>
    </row>
    <row r="29" spans="1:3">
      <c r="A29" s="96" t="s">
        <v>15</v>
      </c>
      <c r="B29" s="96"/>
      <c r="C29" s="96"/>
    </row>
    <row r="30" spans="1:3">
      <c r="A30" s="12">
        <v>1</v>
      </c>
      <c r="B30" s="20" t="s">
        <v>16</v>
      </c>
      <c r="C30" s="14" t="s">
        <v>166</v>
      </c>
    </row>
    <row r="31" spans="1:3">
      <c r="A31" s="12">
        <v>2</v>
      </c>
      <c r="B31" s="20" t="s">
        <v>17</v>
      </c>
      <c r="C31" s="15"/>
    </row>
    <row r="32" spans="1:3" ht="31.5">
      <c r="A32" s="12">
        <v>3</v>
      </c>
      <c r="B32" s="20" t="s">
        <v>18</v>
      </c>
      <c r="C32" s="21" t="s">
        <v>160</v>
      </c>
    </row>
    <row r="33" spans="1:3">
      <c r="A33" s="12">
        <v>4</v>
      </c>
      <c r="B33" s="20" t="s">
        <v>19</v>
      </c>
      <c r="C33" s="22">
        <v>44256</v>
      </c>
    </row>
    <row r="35" spans="1:3">
      <c r="A35" s="23" t="s">
        <v>20</v>
      </c>
    </row>
    <row r="36" spans="1:3">
      <c r="A36" s="19"/>
    </row>
    <row r="37" spans="1:3">
      <c r="A37" s="91" t="s">
        <v>21</v>
      </c>
      <c r="B37" s="91"/>
      <c r="C37" s="11" t="s">
        <v>22</v>
      </c>
    </row>
    <row r="38" spans="1:3">
      <c r="A38" s="12" t="s">
        <v>1</v>
      </c>
      <c r="B38" s="13" t="s">
        <v>145</v>
      </c>
      <c r="C38" s="15"/>
    </row>
    <row r="39" spans="1:3">
      <c r="A39" s="12" t="s">
        <v>2</v>
      </c>
      <c r="B39" s="13" t="s">
        <v>23</v>
      </c>
      <c r="C39" s="15"/>
    </row>
    <row r="40" spans="1:3">
      <c r="A40" s="12" t="s">
        <v>3</v>
      </c>
      <c r="B40" s="13" t="s">
        <v>24</v>
      </c>
      <c r="C40" s="15"/>
    </row>
    <row r="41" spans="1:3">
      <c r="A41" s="12" t="s">
        <v>4</v>
      </c>
      <c r="B41" s="13" t="s">
        <v>25</v>
      </c>
      <c r="C41" s="15"/>
    </row>
    <row r="42" spans="1:3">
      <c r="A42" s="12" t="s">
        <v>5</v>
      </c>
      <c r="B42" s="13" t="s">
        <v>26</v>
      </c>
      <c r="C42" s="15"/>
    </row>
    <row r="43" spans="1:3">
      <c r="A43" s="12" t="s">
        <v>27</v>
      </c>
      <c r="B43" s="13" t="s">
        <v>28</v>
      </c>
      <c r="C43" s="15"/>
    </row>
    <row r="44" spans="1:3">
      <c r="A44" s="12" t="s">
        <v>29</v>
      </c>
      <c r="B44" s="13" t="s">
        <v>30</v>
      </c>
      <c r="C44" s="15"/>
    </row>
    <row r="45" spans="1:3">
      <c r="A45" s="12" t="s">
        <v>31</v>
      </c>
      <c r="B45" s="13" t="s">
        <v>32</v>
      </c>
      <c r="C45" s="15"/>
    </row>
    <row r="46" spans="1:3">
      <c r="A46" s="90" t="s">
        <v>33</v>
      </c>
      <c r="B46" s="90"/>
      <c r="C46" s="15"/>
    </row>
    <row r="47" spans="1:3">
      <c r="A47" s="24" t="s">
        <v>148</v>
      </c>
      <c r="B47" s="24"/>
    </row>
    <row r="48" spans="1:3">
      <c r="A48" s="9"/>
      <c r="B48" s="9"/>
    </row>
    <row r="49" spans="1:3">
      <c r="A49" s="23" t="s">
        <v>34</v>
      </c>
    </row>
    <row r="50" spans="1:3">
      <c r="A50" s="19"/>
    </row>
    <row r="51" spans="1:3">
      <c r="A51" s="91" t="s">
        <v>35</v>
      </c>
      <c r="B51" s="91"/>
      <c r="C51" s="11" t="s">
        <v>22</v>
      </c>
    </row>
    <row r="52" spans="1:3">
      <c r="A52" s="12" t="s">
        <v>1</v>
      </c>
      <c r="B52" s="13" t="s">
        <v>36</v>
      </c>
      <c r="C52" s="25"/>
    </row>
    <row r="53" spans="1:3">
      <c r="A53" s="12" t="s">
        <v>2</v>
      </c>
      <c r="B53" s="13" t="s">
        <v>37</v>
      </c>
      <c r="C53" s="25"/>
    </row>
    <row r="54" spans="1:3">
      <c r="A54" s="12" t="s">
        <v>3</v>
      </c>
      <c r="B54" s="13" t="s">
        <v>143</v>
      </c>
      <c r="C54" s="25"/>
    </row>
    <row r="55" spans="1:3">
      <c r="A55" s="12" t="s">
        <v>4</v>
      </c>
      <c r="B55" s="13" t="s">
        <v>38</v>
      </c>
      <c r="C55" s="25"/>
    </row>
    <row r="56" spans="1:3">
      <c r="A56" s="12" t="s">
        <v>5</v>
      </c>
      <c r="B56" s="13" t="s">
        <v>39</v>
      </c>
      <c r="C56" s="25"/>
    </row>
    <row r="57" spans="1:3">
      <c r="A57" s="12" t="s">
        <v>27</v>
      </c>
      <c r="B57" s="13" t="s">
        <v>144</v>
      </c>
      <c r="C57" s="25"/>
    </row>
    <row r="58" spans="1:3">
      <c r="A58" s="12" t="s">
        <v>29</v>
      </c>
      <c r="B58" s="26" t="s">
        <v>32</v>
      </c>
      <c r="C58" s="25"/>
    </row>
    <row r="59" spans="1:3">
      <c r="A59" s="90" t="s">
        <v>40</v>
      </c>
      <c r="B59" s="90"/>
      <c r="C59" s="25"/>
    </row>
    <row r="60" spans="1:3" ht="63">
      <c r="A60" s="27" t="s">
        <v>41</v>
      </c>
      <c r="B60" s="28" t="s">
        <v>149</v>
      </c>
    </row>
    <row r="62" spans="1:3">
      <c r="A62" s="23" t="s">
        <v>42</v>
      </c>
    </row>
    <row r="63" spans="1:3">
      <c r="A63" s="19"/>
    </row>
    <row r="64" spans="1:3">
      <c r="A64" s="91" t="s">
        <v>43</v>
      </c>
      <c r="B64" s="91"/>
      <c r="C64" s="11" t="s">
        <v>22</v>
      </c>
    </row>
    <row r="65" spans="1:4">
      <c r="A65" s="12" t="s">
        <v>1</v>
      </c>
      <c r="B65" s="13" t="s">
        <v>44</v>
      </c>
      <c r="C65" s="25">
        <v>0</v>
      </c>
    </row>
    <row r="66" spans="1:4">
      <c r="A66" s="12" t="s">
        <v>2</v>
      </c>
      <c r="B66" s="13" t="s">
        <v>45</v>
      </c>
      <c r="C66" s="25">
        <v>0</v>
      </c>
    </row>
    <row r="67" spans="1:4">
      <c r="A67" s="12" t="s">
        <v>3</v>
      </c>
      <c r="B67" s="13" t="s">
        <v>46</v>
      </c>
      <c r="C67" s="25">
        <v>0</v>
      </c>
    </row>
    <row r="68" spans="1:4">
      <c r="A68" s="12" t="s">
        <v>4</v>
      </c>
      <c r="B68" s="13" t="s">
        <v>32</v>
      </c>
      <c r="C68" s="25"/>
    </row>
    <row r="69" spans="1:4">
      <c r="A69" s="92" t="s">
        <v>47</v>
      </c>
      <c r="B69" s="92"/>
      <c r="C69" s="25">
        <f>SUM(C65:C68)</f>
        <v>0</v>
      </c>
    </row>
    <row r="70" spans="1:4" ht="31.5">
      <c r="A70" s="29" t="s">
        <v>48</v>
      </c>
    </row>
    <row r="73" spans="1:4">
      <c r="A73" s="30" t="s">
        <v>150</v>
      </c>
    </row>
    <row r="74" spans="1:4">
      <c r="A74" s="19"/>
    </row>
    <row r="75" spans="1:4">
      <c r="A75" s="23" t="s">
        <v>50</v>
      </c>
    </row>
    <row r="76" spans="1:4">
      <c r="A76" s="19"/>
    </row>
    <row r="77" spans="1:4">
      <c r="A77" s="91" t="s">
        <v>51</v>
      </c>
      <c r="B77" s="91"/>
      <c r="C77" s="31" t="s">
        <v>52</v>
      </c>
      <c r="D77" s="11" t="s">
        <v>22</v>
      </c>
    </row>
    <row r="78" spans="1:4">
      <c r="A78" s="12" t="s">
        <v>1</v>
      </c>
      <c r="B78" s="13" t="s">
        <v>53</v>
      </c>
      <c r="C78" s="32"/>
      <c r="D78" s="25">
        <f t="shared" ref="D78:D85" si="0">C78*$C$46</f>
        <v>0</v>
      </c>
    </row>
    <row r="79" spans="1:4">
      <c r="A79" s="12" t="s">
        <v>2</v>
      </c>
      <c r="B79" s="13" t="s">
        <v>54</v>
      </c>
      <c r="C79" s="32"/>
      <c r="D79" s="25">
        <f t="shared" si="0"/>
        <v>0</v>
      </c>
    </row>
    <row r="80" spans="1:4">
      <c r="A80" s="12" t="s">
        <v>3</v>
      </c>
      <c r="B80" s="13" t="s">
        <v>55</v>
      </c>
      <c r="C80" s="32"/>
      <c r="D80" s="25">
        <f t="shared" si="0"/>
        <v>0</v>
      </c>
    </row>
    <row r="81" spans="1:4">
      <c r="A81" s="12" t="s">
        <v>4</v>
      </c>
      <c r="B81" s="13" t="s">
        <v>56</v>
      </c>
      <c r="C81" s="32"/>
      <c r="D81" s="25">
        <f t="shared" si="0"/>
        <v>0</v>
      </c>
    </row>
    <row r="82" spans="1:4">
      <c r="A82" s="12" t="s">
        <v>5</v>
      </c>
      <c r="B82" s="13" t="s">
        <v>57</v>
      </c>
      <c r="C82" s="32"/>
      <c r="D82" s="25">
        <f t="shared" si="0"/>
        <v>0</v>
      </c>
    </row>
    <row r="83" spans="1:4">
      <c r="A83" s="12" t="s">
        <v>27</v>
      </c>
      <c r="B83" s="13" t="s">
        <v>58</v>
      </c>
      <c r="C83" s="32"/>
      <c r="D83" s="25">
        <f t="shared" si="0"/>
        <v>0</v>
      </c>
    </row>
    <row r="84" spans="1:4">
      <c r="A84" s="12" t="s">
        <v>29</v>
      </c>
      <c r="B84" s="13" t="s">
        <v>59</v>
      </c>
      <c r="C84" s="32"/>
      <c r="D84" s="25">
        <f t="shared" si="0"/>
        <v>0</v>
      </c>
    </row>
    <row r="85" spans="1:4">
      <c r="A85" s="12" t="s">
        <v>31</v>
      </c>
      <c r="B85" s="13" t="s">
        <v>60</v>
      </c>
      <c r="C85" s="32"/>
      <c r="D85" s="25">
        <f t="shared" si="0"/>
        <v>0</v>
      </c>
    </row>
    <row r="86" spans="1:4">
      <c r="A86" s="92" t="s">
        <v>40</v>
      </c>
      <c r="B86" s="92"/>
      <c r="C86" s="32"/>
      <c r="D86" s="25">
        <f>SUM(D78:D85)</f>
        <v>0</v>
      </c>
    </row>
    <row r="87" spans="1:4" ht="63">
      <c r="A87" s="27" t="s">
        <v>113</v>
      </c>
      <c r="B87" s="28" t="s">
        <v>146</v>
      </c>
    </row>
    <row r="88" spans="1:4" ht="47.25">
      <c r="A88" s="27" t="s">
        <v>112</v>
      </c>
      <c r="B88" s="28" t="s">
        <v>147</v>
      </c>
    </row>
    <row r="91" spans="1:4">
      <c r="A91" s="23" t="s">
        <v>107</v>
      </c>
    </row>
    <row r="92" spans="1:4">
      <c r="A92" s="19"/>
    </row>
    <row r="93" spans="1:4">
      <c r="A93" s="91" t="s">
        <v>111</v>
      </c>
      <c r="B93" s="91"/>
      <c r="C93" s="11" t="s">
        <v>52</v>
      </c>
      <c r="D93" s="11" t="s">
        <v>22</v>
      </c>
    </row>
    <row r="94" spans="1:4">
      <c r="A94" s="12" t="s">
        <v>1</v>
      </c>
      <c r="B94" s="13" t="s">
        <v>61</v>
      </c>
      <c r="C94" s="32"/>
      <c r="D94" s="25">
        <f>C94*$C$46</f>
        <v>0</v>
      </c>
    </row>
    <row r="95" spans="1:4">
      <c r="A95" s="12" t="s">
        <v>2</v>
      </c>
      <c r="B95" s="50" t="s">
        <v>167</v>
      </c>
      <c r="C95" s="48"/>
      <c r="D95" s="49">
        <f t="shared" ref="D95:D96" si="1">C95*$C$46</f>
        <v>0</v>
      </c>
    </row>
    <row r="96" spans="1:4">
      <c r="A96" s="12" t="s">
        <v>3</v>
      </c>
      <c r="B96" s="50" t="s">
        <v>168</v>
      </c>
      <c r="C96" s="48"/>
      <c r="D96" s="49">
        <f t="shared" si="1"/>
        <v>0</v>
      </c>
    </row>
    <row r="97" spans="1:4">
      <c r="A97" s="14"/>
      <c r="B97" s="33" t="s">
        <v>62</v>
      </c>
      <c r="C97" s="32"/>
      <c r="D97" s="25">
        <f>C97*$C$46</f>
        <v>0</v>
      </c>
    </row>
    <row r="98" spans="1:4">
      <c r="A98" s="12" t="s">
        <v>4</v>
      </c>
      <c r="B98" s="13" t="s">
        <v>108</v>
      </c>
      <c r="C98" s="32"/>
      <c r="D98" s="25">
        <f>C98*$C$46</f>
        <v>0</v>
      </c>
    </row>
    <row r="99" spans="1:4">
      <c r="A99" s="92" t="s">
        <v>47</v>
      </c>
      <c r="B99" s="92"/>
      <c r="C99" s="32"/>
      <c r="D99" s="25">
        <f>C99*$C$46</f>
        <v>0</v>
      </c>
    </row>
    <row r="101" spans="1:4">
      <c r="A101" s="23" t="s">
        <v>63</v>
      </c>
    </row>
    <row r="102" spans="1:4">
      <c r="A102" s="19"/>
    </row>
    <row r="103" spans="1:4">
      <c r="A103" s="91" t="s">
        <v>64</v>
      </c>
      <c r="B103" s="91"/>
      <c r="C103" s="11" t="s">
        <v>52</v>
      </c>
      <c r="D103" s="11" t="s">
        <v>22</v>
      </c>
    </row>
    <row r="104" spans="1:4">
      <c r="A104" s="12" t="s">
        <v>1</v>
      </c>
      <c r="B104" s="13" t="s">
        <v>65</v>
      </c>
      <c r="C104" s="32"/>
      <c r="D104" s="25">
        <f>C104*$C$46</f>
        <v>0</v>
      </c>
    </row>
    <row r="105" spans="1:4">
      <c r="A105" s="12" t="s">
        <v>2</v>
      </c>
      <c r="B105" s="13" t="s">
        <v>66</v>
      </c>
      <c r="C105" s="32"/>
      <c r="D105" s="25">
        <f>C105*$C$46</f>
        <v>0</v>
      </c>
    </row>
    <row r="106" spans="1:4">
      <c r="A106" s="92" t="s">
        <v>47</v>
      </c>
      <c r="B106" s="92"/>
      <c r="C106" s="32"/>
      <c r="D106" s="25">
        <f>SUM(D104:D105)</f>
        <v>0</v>
      </c>
    </row>
    <row r="108" spans="1:4">
      <c r="A108" s="23" t="s">
        <v>67</v>
      </c>
    </row>
    <row r="109" spans="1:4">
      <c r="A109" s="19"/>
    </row>
    <row r="110" spans="1:4">
      <c r="A110" s="91" t="s">
        <v>68</v>
      </c>
      <c r="B110" s="91"/>
      <c r="C110" s="11" t="s">
        <v>52</v>
      </c>
      <c r="D110" s="11" t="s">
        <v>22</v>
      </c>
    </row>
    <row r="111" spans="1:4">
      <c r="A111" s="12" t="s">
        <v>1</v>
      </c>
      <c r="B111" s="13" t="s">
        <v>69</v>
      </c>
      <c r="C111" s="32"/>
      <c r="D111" s="25">
        <f t="shared" ref="D111:D116" si="2">C111*$C$46</f>
        <v>0</v>
      </c>
    </row>
    <row r="112" spans="1:4">
      <c r="A112" s="12" t="s">
        <v>2</v>
      </c>
      <c r="B112" s="13" t="s">
        <v>70</v>
      </c>
      <c r="C112" s="32"/>
      <c r="D112" s="25">
        <f t="shared" si="2"/>
        <v>0</v>
      </c>
    </row>
    <row r="113" spans="1:4">
      <c r="A113" s="12" t="s">
        <v>3</v>
      </c>
      <c r="B113" s="13" t="s">
        <v>71</v>
      </c>
      <c r="C113" s="32"/>
      <c r="D113" s="25">
        <f>C113*$C$46</f>
        <v>0</v>
      </c>
    </row>
    <row r="114" spans="1:4">
      <c r="A114" s="12" t="s">
        <v>4</v>
      </c>
      <c r="B114" s="13" t="s">
        <v>72</v>
      </c>
      <c r="C114" s="32"/>
      <c r="D114" s="25">
        <f t="shared" si="2"/>
        <v>0</v>
      </c>
    </row>
    <row r="115" spans="1:4">
      <c r="A115" s="12" t="s">
        <v>5</v>
      </c>
      <c r="B115" s="13" t="s">
        <v>73</v>
      </c>
      <c r="C115" s="32"/>
      <c r="D115" s="25">
        <f t="shared" si="2"/>
        <v>0</v>
      </c>
    </row>
    <row r="116" spans="1:4">
      <c r="A116" s="12" t="s">
        <v>27</v>
      </c>
      <c r="B116" s="13" t="s">
        <v>74</v>
      </c>
      <c r="C116" s="32"/>
      <c r="D116" s="25">
        <f t="shared" si="2"/>
        <v>0</v>
      </c>
    </row>
    <row r="117" spans="1:4">
      <c r="A117" s="92" t="s">
        <v>47</v>
      </c>
      <c r="B117" s="92"/>
      <c r="C117" s="32"/>
      <c r="D117" s="25">
        <f>SUM(D111:D116)</f>
        <v>0</v>
      </c>
    </row>
    <row r="119" spans="1:4">
      <c r="A119" s="30" t="s">
        <v>75</v>
      </c>
    </row>
    <row r="120" spans="1:4">
      <c r="A120" s="19"/>
    </row>
    <row r="121" spans="1:4">
      <c r="A121" s="91" t="s">
        <v>76</v>
      </c>
      <c r="B121" s="91"/>
      <c r="C121" s="11" t="s">
        <v>52</v>
      </c>
      <c r="D121" s="11" t="s">
        <v>22</v>
      </c>
    </row>
    <row r="122" spans="1:4">
      <c r="A122" s="12" t="s">
        <v>1</v>
      </c>
      <c r="B122" s="13" t="s">
        <v>109</v>
      </c>
      <c r="C122" s="32"/>
      <c r="D122" s="25">
        <f t="shared" ref="D122:D130" si="3">C122*$C$46</f>
        <v>0</v>
      </c>
    </row>
    <row r="123" spans="1:4">
      <c r="A123" s="12" t="s">
        <v>2</v>
      </c>
      <c r="B123" s="13" t="s">
        <v>77</v>
      </c>
      <c r="C123" s="32"/>
      <c r="D123" s="25">
        <f t="shared" si="3"/>
        <v>0</v>
      </c>
    </row>
    <row r="124" spans="1:4">
      <c r="A124" s="12" t="s">
        <v>3</v>
      </c>
      <c r="B124" s="13" t="s">
        <v>78</v>
      </c>
      <c r="C124" s="32"/>
      <c r="D124" s="25">
        <f t="shared" si="3"/>
        <v>0</v>
      </c>
    </row>
    <row r="125" spans="1:4">
      <c r="A125" s="12" t="s">
        <v>4</v>
      </c>
      <c r="B125" s="13" t="s">
        <v>79</v>
      </c>
      <c r="C125" s="32"/>
      <c r="D125" s="25">
        <f t="shared" si="3"/>
        <v>0</v>
      </c>
    </row>
    <row r="126" spans="1:4">
      <c r="A126" s="12" t="s">
        <v>5</v>
      </c>
      <c r="B126" s="13" t="s">
        <v>80</v>
      </c>
      <c r="C126" s="32"/>
      <c r="D126" s="25">
        <f t="shared" si="3"/>
        <v>0</v>
      </c>
    </row>
    <row r="127" spans="1:4">
      <c r="A127" s="12" t="s">
        <v>27</v>
      </c>
      <c r="B127" s="13" t="s">
        <v>32</v>
      </c>
      <c r="C127" s="32"/>
      <c r="D127" s="25">
        <f t="shared" si="3"/>
        <v>0</v>
      </c>
    </row>
    <row r="128" spans="1:4">
      <c r="A128" s="14"/>
      <c r="B128" s="33" t="s">
        <v>62</v>
      </c>
      <c r="C128" s="32"/>
      <c r="D128" s="25">
        <f t="shared" si="3"/>
        <v>0</v>
      </c>
    </row>
    <row r="129" spans="1:4">
      <c r="A129" s="12" t="s">
        <v>29</v>
      </c>
      <c r="B129" s="13" t="s">
        <v>81</v>
      </c>
      <c r="C129" s="32"/>
      <c r="D129" s="25">
        <f t="shared" si="3"/>
        <v>0</v>
      </c>
    </row>
    <row r="130" spans="1:4">
      <c r="A130" s="92" t="s">
        <v>47</v>
      </c>
      <c r="B130" s="92"/>
      <c r="C130" s="32"/>
      <c r="D130" s="25">
        <f t="shared" si="3"/>
        <v>0</v>
      </c>
    </row>
    <row r="132" spans="1:4">
      <c r="A132" s="30" t="s">
        <v>82</v>
      </c>
    </row>
    <row r="133" spans="1:4">
      <c r="A133" s="19"/>
    </row>
    <row r="134" spans="1:4">
      <c r="A134" s="91" t="s">
        <v>83</v>
      </c>
      <c r="B134" s="91"/>
      <c r="C134" s="11" t="s">
        <v>52</v>
      </c>
      <c r="D134" s="11" t="s">
        <v>22</v>
      </c>
    </row>
    <row r="135" spans="1:4">
      <c r="A135" s="34" t="s">
        <v>84</v>
      </c>
      <c r="B135" s="13" t="s">
        <v>117</v>
      </c>
      <c r="C135" s="32">
        <f>C86</f>
        <v>0</v>
      </c>
      <c r="D135" s="25">
        <f>D86</f>
        <v>0</v>
      </c>
    </row>
    <row r="136" spans="1:4">
      <c r="A136" s="34" t="s">
        <v>85</v>
      </c>
      <c r="B136" s="13" t="s">
        <v>118</v>
      </c>
      <c r="C136" s="32">
        <f>C99</f>
        <v>0</v>
      </c>
      <c r="D136" s="25">
        <f>D99</f>
        <v>0</v>
      </c>
    </row>
    <row r="137" spans="1:4">
      <c r="A137" s="34" t="s">
        <v>86</v>
      </c>
      <c r="B137" s="13" t="s">
        <v>65</v>
      </c>
      <c r="C137" s="32">
        <f>C106</f>
        <v>0</v>
      </c>
      <c r="D137" s="25">
        <f>D106</f>
        <v>0</v>
      </c>
    </row>
    <row r="138" spans="1:4">
      <c r="A138" s="34" t="s">
        <v>87</v>
      </c>
      <c r="B138" s="13" t="s">
        <v>88</v>
      </c>
      <c r="C138" s="32">
        <f>C117</f>
        <v>0</v>
      </c>
      <c r="D138" s="25">
        <f>D117</f>
        <v>0</v>
      </c>
    </row>
    <row r="139" spans="1:4">
      <c r="A139" s="34" t="s">
        <v>89</v>
      </c>
      <c r="B139" s="13" t="s">
        <v>90</v>
      </c>
      <c r="C139" s="32">
        <f>C130</f>
        <v>0</v>
      </c>
      <c r="D139" s="25">
        <f>D130</f>
        <v>0</v>
      </c>
    </row>
    <row r="140" spans="1:4">
      <c r="A140" s="34" t="s">
        <v>91</v>
      </c>
      <c r="B140" s="13" t="s">
        <v>32</v>
      </c>
      <c r="C140" s="32"/>
      <c r="D140" s="25"/>
    </row>
    <row r="141" spans="1:4">
      <c r="A141" s="92" t="s">
        <v>47</v>
      </c>
      <c r="B141" s="92"/>
      <c r="C141" s="32">
        <f>SUM(C135:C140)</f>
        <v>0</v>
      </c>
      <c r="D141" s="25">
        <f>SUM(D135:D140)</f>
        <v>0</v>
      </c>
    </row>
    <row r="142" spans="1:4">
      <c r="D142" s="35"/>
    </row>
    <row r="143" spans="1:4">
      <c r="A143" s="23" t="s">
        <v>92</v>
      </c>
    </row>
    <row r="144" spans="1:4">
      <c r="A144" s="19"/>
    </row>
    <row r="145" spans="1:5">
      <c r="A145" s="91" t="s">
        <v>93</v>
      </c>
      <c r="B145" s="91"/>
      <c r="C145" s="11" t="s">
        <v>52</v>
      </c>
      <c r="D145" s="11" t="s">
        <v>22</v>
      </c>
    </row>
    <row r="146" spans="1:5">
      <c r="A146" s="12" t="s">
        <v>1</v>
      </c>
      <c r="B146" s="13" t="s">
        <v>94</v>
      </c>
      <c r="C146" s="32"/>
      <c r="D146" s="15">
        <f>C146*C167</f>
        <v>0</v>
      </c>
    </row>
    <row r="147" spans="1:5" ht="15" customHeight="1">
      <c r="A147" s="12" t="s">
        <v>2</v>
      </c>
      <c r="B147" s="100" t="s">
        <v>95</v>
      </c>
      <c r="C147" s="100"/>
      <c r="D147" s="100"/>
      <c r="E147" s="36"/>
    </row>
    <row r="148" spans="1:5">
      <c r="A148" s="12"/>
      <c r="B148" s="13" t="s">
        <v>96</v>
      </c>
      <c r="C148" s="32"/>
      <c r="D148" s="15">
        <f>(($C$167+$D$146+$D$155)/(1-$C$154))*C148</f>
        <v>0</v>
      </c>
      <c r="E148" s="36"/>
    </row>
    <row r="149" spans="1:5">
      <c r="A149" s="12"/>
      <c r="B149" s="13" t="s">
        <v>97</v>
      </c>
      <c r="C149" s="32"/>
      <c r="D149" s="15">
        <f>(($C$167+$D$146+$D$155)/(1-$C$154))*C149</f>
        <v>0</v>
      </c>
      <c r="E149" s="36"/>
    </row>
    <row r="150" spans="1:5">
      <c r="A150" s="12"/>
      <c r="B150" s="13" t="s">
        <v>110</v>
      </c>
      <c r="C150" s="32"/>
      <c r="D150" s="15">
        <f>(($C$167+$D$146+$D$155)/(1-$C$154))*C150</f>
        <v>0</v>
      </c>
      <c r="E150" s="36"/>
    </row>
    <row r="151" spans="1:5" ht="15" customHeight="1">
      <c r="A151" s="12"/>
      <c r="B151" s="100" t="s">
        <v>98</v>
      </c>
      <c r="C151" s="100"/>
      <c r="D151" s="100"/>
    </row>
    <row r="152" spans="1:5">
      <c r="A152" s="12"/>
      <c r="B152" s="100" t="s">
        <v>99</v>
      </c>
      <c r="C152" s="100"/>
      <c r="D152" s="100"/>
    </row>
    <row r="153" spans="1:5">
      <c r="A153" s="12"/>
      <c r="B153" s="13" t="s">
        <v>100</v>
      </c>
      <c r="C153" s="32"/>
      <c r="D153" s="15">
        <f>(($C$167+$D$146+$D$155)/(1-$C$154))*C153</f>
        <v>0</v>
      </c>
    </row>
    <row r="154" spans="1:5">
      <c r="A154" s="12"/>
      <c r="B154" s="13" t="s">
        <v>101</v>
      </c>
      <c r="C154" s="32"/>
      <c r="D154" s="15">
        <f>(($C$167+$D$146+$D$155)/(1-$C$154))*C154</f>
        <v>0</v>
      </c>
    </row>
    <row r="155" spans="1:5">
      <c r="A155" s="12" t="s">
        <v>3</v>
      </c>
      <c r="B155" s="13" t="s">
        <v>102</v>
      </c>
      <c r="C155" s="32"/>
      <c r="D155" s="15">
        <f>C155*(C167+D146)</f>
        <v>0</v>
      </c>
    </row>
    <row r="156" spans="1:5">
      <c r="A156" s="101" t="s">
        <v>47</v>
      </c>
      <c r="B156" s="101"/>
      <c r="C156" s="37"/>
      <c r="D156" s="38">
        <f>SUM(D146,D154,D155)</f>
        <v>0</v>
      </c>
    </row>
    <row r="157" spans="1:5" s="9" customFormat="1" ht="78.75">
      <c r="A157" s="29" t="s">
        <v>116</v>
      </c>
      <c r="B157" s="39"/>
      <c r="C157" s="40"/>
      <c r="D157" s="41"/>
    </row>
    <row r="158" spans="1:5" ht="31.5">
      <c r="A158" s="29" t="s">
        <v>114</v>
      </c>
    </row>
    <row r="159" spans="1:5" ht="47.25">
      <c r="A159" s="29" t="s">
        <v>115</v>
      </c>
    </row>
    <row r="160" spans="1:5">
      <c r="A160" s="42"/>
      <c r="B160" s="30" t="s">
        <v>138</v>
      </c>
    </row>
    <row r="161" spans="1:3">
      <c r="A161" s="19"/>
    </row>
    <row r="162" spans="1:3">
      <c r="A162" s="91" t="s">
        <v>103</v>
      </c>
      <c r="B162" s="91"/>
      <c r="C162" s="11" t="s">
        <v>22</v>
      </c>
    </row>
    <row r="163" spans="1:3">
      <c r="A163" s="12" t="s">
        <v>1</v>
      </c>
      <c r="B163" s="13" t="s">
        <v>20</v>
      </c>
      <c r="C163" s="15"/>
    </row>
    <row r="164" spans="1:3">
      <c r="A164" s="12" t="s">
        <v>2</v>
      </c>
      <c r="B164" s="13" t="s">
        <v>34</v>
      </c>
      <c r="C164" s="15"/>
    </row>
    <row r="165" spans="1:3">
      <c r="A165" s="12" t="s">
        <v>3</v>
      </c>
      <c r="B165" s="13" t="s">
        <v>104</v>
      </c>
      <c r="C165" s="15"/>
    </row>
    <row r="166" spans="1:3">
      <c r="A166" s="12" t="s">
        <v>4</v>
      </c>
      <c r="B166" s="13" t="s">
        <v>49</v>
      </c>
      <c r="C166" s="15"/>
    </row>
    <row r="167" spans="1:3">
      <c r="A167" s="14"/>
      <c r="B167" s="33" t="s">
        <v>105</v>
      </c>
      <c r="C167" s="15"/>
    </row>
    <row r="168" spans="1:3">
      <c r="A168" s="12" t="s">
        <v>5</v>
      </c>
      <c r="B168" s="13" t="s">
        <v>92</v>
      </c>
      <c r="C168" s="15"/>
    </row>
    <row r="169" spans="1:3">
      <c r="A169" s="92" t="s">
        <v>106</v>
      </c>
      <c r="B169" s="92"/>
      <c r="C169" s="15"/>
    </row>
  </sheetData>
  <sheetProtection selectLockedCells="1" selectUnlockedCells="1"/>
  <customSheetViews>
    <customSheetView guid="{9D1E50CE-11E8-4C04-B2DA-0537E77D1431}" scale="50" showPageBreaks="1" showGridLines="0" printArea="1" view="pageBreakPreview">
      <selection activeCell="C31" sqref="C31"/>
      <pageMargins left="0.39370078740157483" right="0.39370078740157483" top="0.39370078740157483" bottom="0.39370078740157483" header="0.39370078740157483" footer="0.39370078740157483"/>
      <pageSetup paperSize="9" scale="55" firstPageNumber="0" fitToWidth="4" fitToHeight="4" orientation="portrait" horizontalDpi="300" verticalDpi="300" r:id="rId1"/>
      <headerFooter alignWithMargins="0">
        <oddFooter>&amp;C&amp;"Arial,Normal"&amp;10&amp;A</oddFooter>
      </headerFooter>
    </customSheetView>
    <customSheetView guid="{CE0B4D02-D1E9-46BC-AAD9-52AE30CE0A4A}" scale="50" showPageBreaks="1" showGridLines="0" printArea="1" view="pageBreakPreview" topLeftCell="A148">
      <selection activeCell="C169" sqref="C169"/>
      <pageMargins left="0.39370078740157483" right="0.39370078740157483" top="0.39370078740157483" bottom="0.39370078740157483" header="0.39370078740157483" footer="0.39370078740157483"/>
      <pageSetup paperSize="9" scale="55" firstPageNumber="0" fitToWidth="4" fitToHeight="4" orientation="portrait" horizontalDpi="300" verticalDpi="300" r:id="rId2"/>
      <headerFooter alignWithMargins="0">
        <oddFooter>&amp;C&amp;"Arial,Normal"&amp;10&amp;A</oddFooter>
      </headerFooter>
    </customSheetView>
  </customSheetViews>
  <mergeCells count="32">
    <mergeCell ref="A86:B86"/>
    <mergeCell ref="A93:B93"/>
    <mergeCell ref="A99:B99"/>
    <mergeCell ref="A103:B103"/>
    <mergeCell ref="A134:B134"/>
    <mergeCell ref="A141:B141"/>
    <mergeCell ref="A145:B145"/>
    <mergeCell ref="A106:B106"/>
    <mergeCell ref="A110:B110"/>
    <mergeCell ref="A117:B117"/>
    <mergeCell ref="A121:B121"/>
    <mergeCell ref="A130:B130"/>
    <mergeCell ref="A162:B162"/>
    <mergeCell ref="A169:B169"/>
    <mergeCell ref="B147:D147"/>
    <mergeCell ref="B151:D151"/>
    <mergeCell ref="B152:D152"/>
    <mergeCell ref="A156:B156"/>
    <mergeCell ref="A59:B59"/>
    <mergeCell ref="A64:B64"/>
    <mergeCell ref="A69:B69"/>
    <mergeCell ref="A77:B77"/>
    <mergeCell ref="A1:C1"/>
    <mergeCell ref="A29:C29"/>
    <mergeCell ref="A37:B37"/>
    <mergeCell ref="A46:B46"/>
    <mergeCell ref="A51:B51"/>
    <mergeCell ref="A10:C10"/>
    <mergeCell ref="A6:C6"/>
    <mergeCell ref="B9:C9"/>
    <mergeCell ref="A3:C3"/>
    <mergeCell ref="A4:C4"/>
  </mergeCells>
  <phoneticPr fontId="0" type="noConversion"/>
  <pageMargins left="0.39370078740157483" right="0.39370078740157483" top="0.39370078740157483" bottom="0.39370078740157483" header="0.39370078740157483" footer="0.39370078740157483"/>
  <pageSetup paperSize="9" scale="55" firstPageNumber="0" fitToWidth="4" fitToHeight="4" orientation="portrait" horizontalDpi="300" verticalDpi="300" r:id="rId3"/>
  <headerFooter alignWithMargins="0">
    <oddFooter>&amp;C&amp;"Arial,Normal"&amp;10&amp;A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169"/>
  <sheetViews>
    <sheetView view="pageBreakPreview" topLeftCell="A34" zoomScale="60" workbookViewId="0">
      <selection activeCell="C153" sqref="C153:C156"/>
    </sheetView>
  </sheetViews>
  <sheetFormatPr defaultColWidth="14.5703125" defaultRowHeight="15.75"/>
  <cols>
    <col min="1" max="1" width="38.42578125" style="7" customWidth="1"/>
    <col min="2" max="2" width="58" style="7" bestFit="1" customWidth="1"/>
    <col min="3" max="3" width="28.85546875" style="7" customWidth="1"/>
    <col min="4" max="4" width="23.7109375" style="7" customWidth="1"/>
    <col min="5" max="5" width="12" style="7" customWidth="1"/>
    <col min="6" max="6" width="28" style="7" bestFit="1" customWidth="1"/>
    <col min="7" max="7" width="10.140625" style="7" customWidth="1"/>
    <col min="8" max="8" width="14.7109375" style="7" customWidth="1"/>
    <col min="9" max="16384" width="14.5703125" style="7"/>
  </cols>
  <sheetData>
    <row r="1" spans="1:3" ht="16.5" thickBot="1">
      <c r="A1" s="93" t="s">
        <v>291</v>
      </c>
      <c r="B1" s="94"/>
      <c r="C1" s="95"/>
    </row>
    <row r="2" spans="1:3">
      <c r="A2" s="6"/>
      <c r="B2" s="6" t="s">
        <v>0</v>
      </c>
      <c r="C2" s="6"/>
    </row>
    <row r="3" spans="1:3">
      <c r="A3" s="97" t="s">
        <v>136</v>
      </c>
      <c r="B3" s="98"/>
      <c r="C3" s="99"/>
    </row>
    <row r="4" spans="1:3">
      <c r="A4" s="97" t="s">
        <v>122</v>
      </c>
      <c r="B4" s="98"/>
      <c r="C4" s="99"/>
    </row>
    <row r="5" spans="1:3">
      <c r="A5" s="8" t="s">
        <v>139</v>
      </c>
      <c r="B5" s="8" t="s">
        <v>140</v>
      </c>
      <c r="C5" s="8" t="s">
        <v>6</v>
      </c>
    </row>
    <row r="6" spans="1:3">
      <c r="A6" s="97" t="s">
        <v>119</v>
      </c>
      <c r="B6" s="98"/>
      <c r="C6" s="99"/>
    </row>
    <row r="7" spans="1:3">
      <c r="A7" s="8" t="s">
        <v>120</v>
      </c>
      <c r="B7" s="8" t="s">
        <v>123</v>
      </c>
      <c r="C7" s="8" t="s">
        <v>121</v>
      </c>
    </row>
    <row r="8" spans="1:3">
      <c r="A8" s="8" t="s">
        <v>124</v>
      </c>
      <c r="B8" s="8" t="s">
        <v>125</v>
      </c>
      <c r="C8" s="8" t="s">
        <v>126</v>
      </c>
    </row>
    <row r="9" spans="1:3">
      <c r="A9" s="8" t="s">
        <v>127</v>
      </c>
      <c r="B9" s="97" t="s">
        <v>128</v>
      </c>
      <c r="C9" s="99"/>
    </row>
    <row r="10" spans="1:3">
      <c r="A10" s="97" t="s">
        <v>129</v>
      </c>
      <c r="B10" s="98"/>
      <c r="C10" s="99"/>
    </row>
    <row r="11" spans="1:3">
      <c r="A11" s="8" t="s">
        <v>130</v>
      </c>
      <c r="B11" s="8" t="s">
        <v>131</v>
      </c>
      <c r="C11" s="8" t="s">
        <v>132</v>
      </c>
    </row>
    <row r="12" spans="1:3">
      <c r="A12" s="8" t="s">
        <v>133</v>
      </c>
      <c r="B12" s="8" t="s">
        <v>135</v>
      </c>
      <c r="C12" s="8" t="s">
        <v>134</v>
      </c>
    </row>
    <row r="14" spans="1:3">
      <c r="A14" s="9"/>
      <c r="B14" s="10"/>
    </row>
    <row r="15" spans="1:3">
      <c r="A15" s="47"/>
      <c r="B15" s="47" t="s">
        <v>7</v>
      </c>
      <c r="C15" s="47"/>
    </row>
    <row r="16" spans="1:3">
      <c r="A16" s="12" t="s">
        <v>1</v>
      </c>
      <c r="B16" s="13" t="s">
        <v>8</v>
      </c>
      <c r="C16" s="14"/>
    </row>
    <row r="17" spans="1:3">
      <c r="A17" s="12" t="s">
        <v>2</v>
      </c>
      <c r="B17" s="13" t="s">
        <v>9</v>
      </c>
      <c r="C17" s="14" t="s">
        <v>141</v>
      </c>
    </row>
    <row r="18" spans="1:3">
      <c r="A18" s="12" t="s">
        <v>3</v>
      </c>
      <c r="B18" s="13" t="s">
        <v>142</v>
      </c>
      <c r="C18" s="14" t="s">
        <v>159</v>
      </c>
    </row>
    <row r="19" spans="1:3">
      <c r="A19" s="12" t="s">
        <v>4</v>
      </c>
      <c r="B19" s="13" t="s">
        <v>10</v>
      </c>
      <c r="C19" s="14" t="s">
        <v>11</v>
      </c>
    </row>
    <row r="22" spans="1:3">
      <c r="A22" s="47" t="s">
        <v>12</v>
      </c>
      <c r="B22" s="47" t="s">
        <v>13</v>
      </c>
      <c r="C22" s="47" t="s">
        <v>14</v>
      </c>
    </row>
    <row r="23" spans="1:3">
      <c r="A23" s="14" t="s">
        <v>163</v>
      </c>
      <c r="B23" s="14" t="s">
        <v>161</v>
      </c>
      <c r="C23" s="43">
        <v>97</v>
      </c>
    </row>
    <row r="24" spans="1:3">
      <c r="A24" s="16"/>
      <c r="B24" s="16"/>
      <c r="C24" s="16"/>
    </row>
    <row r="25" spans="1:3">
      <c r="A25" s="9"/>
      <c r="B25" s="9"/>
      <c r="C25" s="9"/>
    </row>
    <row r="26" spans="1:3">
      <c r="A26" s="9"/>
      <c r="B26" s="17" t="s">
        <v>137</v>
      </c>
      <c r="C26" s="9"/>
    </row>
    <row r="27" spans="1:3">
      <c r="A27" s="9"/>
      <c r="B27" s="18"/>
      <c r="C27" s="9"/>
    </row>
    <row r="28" spans="1:3">
      <c r="A28" s="19"/>
    </row>
    <row r="29" spans="1:3">
      <c r="A29" s="96" t="s">
        <v>15</v>
      </c>
      <c r="B29" s="96"/>
      <c r="C29" s="96"/>
    </row>
    <row r="30" spans="1:3">
      <c r="A30" s="12">
        <v>1</v>
      </c>
      <c r="B30" s="20" t="s">
        <v>16</v>
      </c>
      <c r="C30" s="14" t="s">
        <v>166</v>
      </c>
    </row>
    <row r="31" spans="1:3">
      <c r="A31" s="12">
        <v>2</v>
      </c>
      <c r="B31" s="20" t="s">
        <v>17</v>
      </c>
      <c r="C31" s="15"/>
    </row>
    <row r="32" spans="1:3" ht="31.5">
      <c r="A32" s="12">
        <v>3</v>
      </c>
      <c r="B32" s="20" t="s">
        <v>18</v>
      </c>
      <c r="C32" s="21" t="s">
        <v>160</v>
      </c>
    </row>
    <row r="33" spans="1:3">
      <c r="A33" s="12">
        <v>4</v>
      </c>
      <c r="B33" s="20" t="s">
        <v>19</v>
      </c>
      <c r="C33" s="22">
        <v>44256</v>
      </c>
    </row>
    <row r="35" spans="1:3">
      <c r="A35" s="23" t="s">
        <v>20</v>
      </c>
    </row>
    <row r="36" spans="1:3">
      <c r="A36" s="19"/>
    </row>
    <row r="37" spans="1:3">
      <c r="A37" s="91" t="s">
        <v>21</v>
      </c>
      <c r="B37" s="91"/>
      <c r="C37" s="47" t="s">
        <v>22</v>
      </c>
    </row>
    <row r="38" spans="1:3">
      <c r="A38" s="12" t="s">
        <v>1</v>
      </c>
      <c r="B38" s="13" t="s">
        <v>145</v>
      </c>
      <c r="C38" s="15">
        <f>C31</f>
        <v>0</v>
      </c>
    </row>
    <row r="39" spans="1:3">
      <c r="A39" s="12" t="s">
        <v>2</v>
      </c>
      <c r="B39" s="13" t="s">
        <v>23</v>
      </c>
      <c r="C39" s="15"/>
    </row>
    <row r="40" spans="1:3">
      <c r="A40" s="12" t="s">
        <v>3</v>
      </c>
      <c r="B40" s="13" t="s">
        <v>24</v>
      </c>
      <c r="C40" s="15"/>
    </row>
    <row r="41" spans="1:3">
      <c r="A41" s="12" t="s">
        <v>4</v>
      </c>
      <c r="B41" s="13" t="s">
        <v>25</v>
      </c>
      <c r="C41" s="15"/>
    </row>
    <row r="42" spans="1:3">
      <c r="A42" s="12" t="s">
        <v>5</v>
      </c>
      <c r="B42" s="13" t="s">
        <v>26</v>
      </c>
      <c r="C42" s="15"/>
    </row>
    <row r="43" spans="1:3">
      <c r="A43" s="12" t="s">
        <v>27</v>
      </c>
      <c r="B43" s="13" t="s">
        <v>28</v>
      </c>
      <c r="C43" s="15"/>
    </row>
    <row r="44" spans="1:3">
      <c r="A44" s="12" t="s">
        <v>29</v>
      </c>
      <c r="B44" s="13" t="s">
        <v>30</v>
      </c>
      <c r="C44" s="15"/>
    </row>
    <row r="45" spans="1:3">
      <c r="A45" s="12" t="s">
        <v>31</v>
      </c>
      <c r="B45" s="13" t="s">
        <v>32</v>
      </c>
      <c r="C45" s="15"/>
    </row>
    <row r="46" spans="1:3">
      <c r="A46" s="90" t="s">
        <v>33</v>
      </c>
      <c r="B46" s="90"/>
      <c r="C46" s="15">
        <f>SUM(C38:C45)</f>
        <v>0</v>
      </c>
    </row>
    <row r="47" spans="1:3">
      <c r="A47" s="24" t="s">
        <v>148</v>
      </c>
      <c r="B47" s="24"/>
    </row>
    <row r="48" spans="1:3">
      <c r="A48" s="9"/>
      <c r="B48" s="9"/>
    </row>
    <row r="49" spans="1:3">
      <c r="A49" s="23" t="s">
        <v>34</v>
      </c>
    </row>
    <row r="50" spans="1:3">
      <c r="A50" s="19"/>
    </row>
    <row r="51" spans="1:3">
      <c r="A51" s="91" t="s">
        <v>35</v>
      </c>
      <c r="B51" s="91"/>
      <c r="C51" s="47" t="s">
        <v>22</v>
      </c>
    </row>
    <row r="52" spans="1:3">
      <c r="A52" s="12" t="s">
        <v>1</v>
      </c>
      <c r="B52" s="13" t="s">
        <v>36</v>
      </c>
      <c r="C52" s="25"/>
    </row>
    <row r="53" spans="1:3">
      <c r="A53" s="12" t="s">
        <v>2</v>
      </c>
      <c r="B53" s="13" t="s">
        <v>37</v>
      </c>
      <c r="C53" s="25"/>
    </row>
    <row r="54" spans="1:3">
      <c r="A54" s="12" t="s">
        <v>3</v>
      </c>
      <c r="B54" s="13" t="s">
        <v>143</v>
      </c>
      <c r="C54" s="25"/>
    </row>
    <row r="55" spans="1:3">
      <c r="A55" s="12" t="s">
        <v>4</v>
      </c>
      <c r="B55" s="13" t="s">
        <v>38</v>
      </c>
      <c r="C55" s="25"/>
    </row>
    <row r="56" spans="1:3">
      <c r="A56" s="12" t="s">
        <v>5</v>
      </c>
      <c r="B56" s="13" t="s">
        <v>39</v>
      </c>
      <c r="C56" s="25"/>
    </row>
    <row r="57" spans="1:3">
      <c r="A57" s="12" t="s">
        <v>27</v>
      </c>
      <c r="B57" s="13" t="s">
        <v>144</v>
      </c>
      <c r="C57" s="25"/>
    </row>
    <row r="58" spans="1:3">
      <c r="A58" s="12" t="s">
        <v>29</v>
      </c>
      <c r="B58" s="26" t="s">
        <v>32</v>
      </c>
      <c r="C58" s="25"/>
    </row>
    <row r="59" spans="1:3">
      <c r="A59" s="90" t="s">
        <v>40</v>
      </c>
      <c r="B59" s="90"/>
      <c r="C59" s="25"/>
    </row>
    <row r="60" spans="1:3" ht="63">
      <c r="A60" s="27" t="s">
        <v>41</v>
      </c>
      <c r="B60" s="28" t="s">
        <v>149</v>
      </c>
    </row>
    <row r="62" spans="1:3">
      <c r="A62" s="23" t="s">
        <v>42</v>
      </c>
    </row>
    <row r="63" spans="1:3">
      <c r="A63" s="19"/>
    </row>
    <row r="64" spans="1:3">
      <c r="A64" s="91" t="s">
        <v>43</v>
      </c>
      <c r="B64" s="91"/>
      <c r="C64" s="47" t="s">
        <v>22</v>
      </c>
    </row>
    <row r="65" spans="1:4">
      <c r="A65" s="12" t="s">
        <v>1</v>
      </c>
      <c r="B65" s="13" t="s">
        <v>44</v>
      </c>
      <c r="C65" s="25"/>
    </row>
    <row r="66" spans="1:4">
      <c r="A66" s="12" t="s">
        <v>2</v>
      </c>
      <c r="B66" s="13" t="s">
        <v>45</v>
      </c>
      <c r="C66" s="25"/>
    </row>
    <row r="67" spans="1:4">
      <c r="A67" s="12" t="s">
        <v>3</v>
      </c>
      <c r="B67" s="13" t="s">
        <v>46</v>
      </c>
      <c r="C67" s="25"/>
    </row>
    <row r="68" spans="1:4">
      <c r="A68" s="12" t="s">
        <v>4</v>
      </c>
      <c r="B68" s="13" t="s">
        <v>32</v>
      </c>
      <c r="C68" s="25"/>
    </row>
    <row r="69" spans="1:4">
      <c r="A69" s="92" t="s">
        <v>47</v>
      </c>
      <c r="B69" s="92"/>
      <c r="C69" s="25"/>
    </row>
    <row r="70" spans="1:4" ht="31.5">
      <c r="A70" s="29" t="s">
        <v>48</v>
      </c>
    </row>
    <row r="73" spans="1:4">
      <c r="A73" s="30" t="s">
        <v>150</v>
      </c>
    </row>
    <row r="74" spans="1:4">
      <c r="A74" s="19"/>
    </row>
    <row r="75" spans="1:4">
      <c r="A75" s="23" t="s">
        <v>50</v>
      </c>
    </row>
    <row r="76" spans="1:4">
      <c r="A76" s="19"/>
    </row>
    <row r="77" spans="1:4">
      <c r="A77" s="91" t="s">
        <v>51</v>
      </c>
      <c r="B77" s="91"/>
      <c r="C77" s="31" t="s">
        <v>52</v>
      </c>
      <c r="D77" s="47" t="s">
        <v>22</v>
      </c>
    </row>
    <row r="78" spans="1:4">
      <c r="A78" s="12" t="s">
        <v>1</v>
      </c>
      <c r="B78" s="13" t="s">
        <v>53</v>
      </c>
      <c r="C78" s="32"/>
      <c r="D78" s="25">
        <f t="shared" ref="D78:D85" si="0">C78*$C$46</f>
        <v>0</v>
      </c>
    </row>
    <row r="79" spans="1:4">
      <c r="A79" s="12" t="s">
        <v>2</v>
      </c>
      <c r="B79" s="13" t="s">
        <v>54</v>
      </c>
      <c r="C79" s="32"/>
      <c r="D79" s="25">
        <f t="shared" si="0"/>
        <v>0</v>
      </c>
    </row>
    <row r="80" spans="1:4">
      <c r="A80" s="12" t="s">
        <v>3</v>
      </c>
      <c r="B80" s="13" t="s">
        <v>55</v>
      </c>
      <c r="C80" s="32"/>
      <c r="D80" s="25">
        <f t="shared" si="0"/>
        <v>0</v>
      </c>
    </row>
    <row r="81" spans="1:4">
      <c r="A81" s="12" t="s">
        <v>4</v>
      </c>
      <c r="B81" s="13" t="s">
        <v>56</v>
      </c>
      <c r="C81" s="32"/>
      <c r="D81" s="25">
        <f t="shared" si="0"/>
        <v>0</v>
      </c>
    </row>
    <row r="82" spans="1:4">
      <c r="A82" s="12" t="s">
        <v>5</v>
      </c>
      <c r="B82" s="13" t="s">
        <v>57</v>
      </c>
      <c r="C82" s="32"/>
      <c r="D82" s="25">
        <f t="shared" si="0"/>
        <v>0</v>
      </c>
    </row>
    <row r="83" spans="1:4">
      <c r="A83" s="12" t="s">
        <v>27</v>
      </c>
      <c r="B83" s="13" t="s">
        <v>58</v>
      </c>
      <c r="C83" s="32"/>
      <c r="D83" s="25">
        <f t="shared" si="0"/>
        <v>0</v>
      </c>
    </row>
    <row r="84" spans="1:4">
      <c r="A84" s="12" t="s">
        <v>29</v>
      </c>
      <c r="B84" s="13" t="s">
        <v>59</v>
      </c>
      <c r="C84" s="32"/>
      <c r="D84" s="25">
        <f t="shared" si="0"/>
        <v>0</v>
      </c>
    </row>
    <row r="85" spans="1:4">
      <c r="A85" s="12" t="s">
        <v>31</v>
      </c>
      <c r="B85" s="13" t="s">
        <v>60</v>
      </c>
      <c r="C85" s="32"/>
      <c r="D85" s="25">
        <f t="shared" si="0"/>
        <v>0</v>
      </c>
    </row>
    <row r="86" spans="1:4">
      <c r="A86" s="92" t="s">
        <v>40</v>
      </c>
      <c r="B86" s="92"/>
      <c r="C86" s="32"/>
      <c r="D86" s="25">
        <f>SUM(D78:D85)</f>
        <v>0</v>
      </c>
    </row>
    <row r="87" spans="1:4" ht="63">
      <c r="A87" s="27" t="s">
        <v>113</v>
      </c>
      <c r="B87" s="28" t="s">
        <v>146</v>
      </c>
    </row>
    <row r="88" spans="1:4" ht="47.25">
      <c r="A88" s="27" t="s">
        <v>112</v>
      </c>
      <c r="B88" s="28" t="s">
        <v>147</v>
      </c>
    </row>
    <row r="91" spans="1:4">
      <c r="A91" s="23" t="s">
        <v>107</v>
      </c>
    </row>
    <row r="92" spans="1:4">
      <c r="A92" s="19"/>
    </row>
    <row r="93" spans="1:4">
      <c r="A93" s="91" t="s">
        <v>111</v>
      </c>
      <c r="B93" s="91"/>
      <c r="C93" s="47" t="s">
        <v>52</v>
      </c>
      <c r="D93" s="47" t="s">
        <v>22</v>
      </c>
    </row>
    <row r="94" spans="1:4">
      <c r="A94" s="12" t="s">
        <v>1</v>
      </c>
      <c r="B94" s="13" t="s">
        <v>61</v>
      </c>
      <c r="C94" s="32"/>
      <c r="D94" s="25">
        <f>C94*$C$46</f>
        <v>0</v>
      </c>
    </row>
    <row r="95" spans="1:4">
      <c r="A95" s="12" t="s">
        <v>2</v>
      </c>
      <c r="B95" s="50" t="s">
        <v>167</v>
      </c>
      <c r="C95" s="48"/>
      <c r="D95" s="49">
        <f t="shared" ref="D95:D96" si="1">C95*$C$46</f>
        <v>0</v>
      </c>
    </row>
    <row r="96" spans="1:4">
      <c r="A96" s="12" t="s">
        <v>3</v>
      </c>
      <c r="B96" s="50" t="s">
        <v>168</v>
      </c>
      <c r="C96" s="48"/>
      <c r="D96" s="49">
        <f t="shared" si="1"/>
        <v>0</v>
      </c>
    </row>
    <row r="97" spans="1:4">
      <c r="A97" s="14"/>
      <c r="B97" s="33" t="s">
        <v>62</v>
      </c>
      <c r="C97" s="32"/>
      <c r="D97" s="25">
        <f>C97*$C$46</f>
        <v>0</v>
      </c>
    </row>
    <row r="98" spans="1:4">
      <c r="A98" s="12" t="s">
        <v>4</v>
      </c>
      <c r="B98" s="13" t="s">
        <v>108</v>
      </c>
      <c r="C98" s="32"/>
      <c r="D98" s="25">
        <f>C98*$C$46</f>
        <v>0</v>
      </c>
    </row>
    <row r="99" spans="1:4">
      <c r="A99" s="92" t="s">
        <v>47</v>
      </c>
      <c r="B99" s="92"/>
      <c r="C99" s="32"/>
      <c r="D99" s="25">
        <f>C99*$C$46</f>
        <v>0</v>
      </c>
    </row>
    <row r="101" spans="1:4">
      <c r="A101" s="23" t="s">
        <v>63</v>
      </c>
    </row>
    <row r="102" spans="1:4">
      <c r="A102" s="19"/>
    </row>
    <row r="103" spans="1:4">
      <c r="A103" s="91" t="s">
        <v>64</v>
      </c>
      <c r="B103" s="91"/>
      <c r="C103" s="47" t="s">
        <v>52</v>
      </c>
      <c r="D103" s="47" t="s">
        <v>22</v>
      </c>
    </row>
    <row r="104" spans="1:4">
      <c r="A104" s="12" t="s">
        <v>1</v>
      </c>
      <c r="B104" s="13" t="s">
        <v>65</v>
      </c>
      <c r="C104" s="32"/>
      <c r="D104" s="25">
        <f>C104*$C$46</f>
        <v>0</v>
      </c>
    </row>
    <row r="105" spans="1:4">
      <c r="A105" s="12" t="s">
        <v>2</v>
      </c>
      <c r="B105" s="13" t="s">
        <v>66</v>
      </c>
      <c r="C105" s="32"/>
      <c r="D105" s="25">
        <f>C105*$C$46</f>
        <v>0</v>
      </c>
    </row>
    <row r="106" spans="1:4">
      <c r="A106" s="92" t="s">
        <v>47</v>
      </c>
      <c r="B106" s="92"/>
      <c r="C106" s="32"/>
      <c r="D106" s="25">
        <f>SUM(D104:D105)</f>
        <v>0</v>
      </c>
    </row>
    <row r="108" spans="1:4">
      <c r="A108" s="23" t="s">
        <v>67</v>
      </c>
    </row>
    <row r="109" spans="1:4">
      <c r="A109" s="19"/>
    </row>
    <row r="110" spans="1:4">
      <c r="A110" s="91" t="s">
        <v>68</v>
      </c>
      <c r="B110" s="91"/>
      <c r="C110" s="47" t="s">
        <v>52</v>
      </c>
      <c r="D110" s="47" t="s">
        <v>22</v>
      </c>
    </row>
    <row r="111" spans="1:4">
      <c r="A111" s="12" t="s">
        <v>1</v>
      </c>
      <c r="B111" s="13" t="s">
        <v>69</v>
      </c>
      <c r="C111" s="32"/>
      <c r="D111" s="25">
        <f t="shared" ref="D111:D116" si="2">C111*$C$46</f>
        <v>0</v>
      </c>
    </row>
    <row r="112" spans="1:4">
      <c r="A112" s="12" t="s">
        <v>2</v>
      </c>
      <c r="B112" s="13" t="s">
        <v>70</v>
      </c>
      <c r="C112" s="32"/>
      <c r="D112" s="25">
        <f t="shared" si="2"/>
        <v>0</v>
      </c>
    </row>
    <row r="113" spans="1:4">
      <c r="A113" s="12" t="s">
        <v>3</v>
      </c>
      <c r="B113" s="13" t="s">
        <v>71</v>
      </c>
      <c r="C113" s="32"/>
      <c r="D113" s="25">
        <f>C113*$C$46</f>
        <v>0</v>
      </c>
    </row>
    <row r="114" spans="1:4">
      <c r="A114" s="12" t="s">
        <v>4</v>
      </c>
      <c r="B114" s="13" t="s">
        <v>72</v>
      </c>
      <c r="C114" s="32"/>
      <c r="D114" s="25">
        <f t="shared" si="2"/>
        <v>0</v>
      </c>
    </row>
    <row r="115" spans="1:4">
      <c r="A115" s="12" t="s">
        <v>5</v>
      </c>
      <c r="B115" s="13" t="s">
        <v>73</v>
      </c>
      <c r="C115" s="32"/>
      <c r="D115" s="25">
        <f t="shared" si="2"/>
        <v>0</v>
      </c>
    </row>
    <row r="116" spans="1:4">
      <c r="A116" s="12" t="s">
        <v>27</v>
      </c>
      <c r="B116" s="13" t="s">
        <v>74</v>
      </c>
      <c r="C116" s="32"/>
      <c r="D116" s="25">
        <f t="shared" si="2"/>
        <v>0</v>
      </c>
    </row>
    <row r="117" spans="1:4">
      <c r="A117" s="92" t="s">
        <v>47</v>
      </c>
      <c r="B117" s="92"/>
      <c r="C117" s="32"/>
      <c r="D117" s="25">
        <f>SUM(D111:D116)</f>
        <v>0</v>
      </c>
    </row>
    <row r="119" spans="1:4">
      <c r="A119" s="30" t="s">
        <v>75</v>
      </c>
    </row>
    <row r="120" spans="1:4">
      <c r="A120" s="19"/>
    </row>
    <row r="121" spans="1:4">
      <c r="A121" s="91" t="s">
        <v>76</v>
      </c>
      <c r="B121" s="91"/>
      <c r="C121" s="47" t="s">
        <v>52</v>
      </c>
      <c r="D121" s="47" t="s">
        <v>22</v>
      </c>
    </row>
    <row r="122" spans="1:4">
      <c r="A122" s="12" t="s">
        <v>1</v>
      </c>
      <c r="B122" s="13" t="s">
        <v>109</v>
      </c>
      <c r="C122" s="32"/>
      <c r="D122" s="25">
        <f t="shared" ref="D122:D130" si="3">C122*$C$46</f>
        <v>0</v>
      </c>
    </row>
    <row r="123" spans="1:4">
      <c r="A123" s="12" t="s">
        <v>2</v>
      </c>
      <c r="B123" s="13" t="s">
        <v>77</v>
      </c>
      <c r="C123" s="32"/>
      <c r="D123" s="25">
        <f t="shared" si="3"/>
        <v>0</v>
      </c>
    </row>
    <row r="124" spans="1:4">
      <c r="A124" s="12" t="s">
        <v>3</v>
      </c>
      <c r="B124" s="13" t="s">
        <v>78</v>
      </c>
      <c r="C124" s="32"/>
      <c r="D124" s="25">
        <f t="shared" si="3"/>
        <v>0</v>
      </c>
    </row>
    <row r="125" spans="1:4">
      <c r="A125" s="12" t="s">
        <v>4</v>
      </c>
      <c r="B125" s="13" t="s">
        <v>79</v>
      </c>
      <c r="C125" s="32"/>
      <c r="D125" s="25">
        <f t="shared" si="3"/>
        <v>0</v>
      </c>
    </row>
    <row r="126" spans="1:4">
      <c r="A126" s="12" t="s">
        <v>5</v>
      </c>
      <c r="B126" s="13" t="s">
        <v>80</v>
      </c>
      <c r="C126" s="32"/>
      <c r="D126" s="25">
        <f t="shared" si="3"/>
        <v>0</v>
      </c>
    </row>
    <row r="127" spans="1:4">
      <c r="A127" s="12" t="s">
        <v>27</v>
      </c>
      <c r="B127" s="13" t="s">
        <v>32</v>
      </c>
      <c r="C127" s="32"/>
      <c r="D127" s="25">
        <f t="shared" si="3"/>
        <v>0</v>
      </c>
    </row>
    <row r="128" spans="1:4">
      <c r="A128" s="14"/>
      <c r="B128" s="33" t="s">
        <v>62</v>
      </c>
      <c r="C128" s="32"/>
      <c r="D128" s="25">
        <f t="shared" si="3"/>
        <v>0</v>
      </c>
    </row>
    <row r="129" spans="1:4">
      <c r="A129" s="12" t="s">
        <v>29</v>
      </c>
      <c r="B129" s="13" t="s">
        <v>81</v>
      </c>
      <c r="C129" s="32"/>
      <c r="D129" s="25">
        <f t="shared" si="3"/>
        <v>0</v>
      </c>
    </row>
    <row r="130" spans="1:4">
      <c r="A130" s="92" t="s">
        <v>47</v>
      </c>
      <c r="B130" s="92"/>
      <c r="C130" s="32"/>
      <c r="D130" s="25">
        <f t="shared" si="3"/>
        <v>0</v>
      </c>
    </row>
    <row r="132" spans="1:4">
      <c r="A132" s="30" t="s">
        <v>82</v>
      </c>
    </row>
    <row r="133" spans="1:4">
      <c r="A133" s="19"/>
    </row>
    <row r="134" spans="1:4">
      <c r="A134" s="91" t="s">
        <v>83</v>
      </c>
      <c r="B134" s="91"/>
      <c r="C134" s="47" t="s">
        <v>52</v>
      </c>
      <c r="D134" s="47" t="s">
        <v>22</v>
      </c>
    </row>
    <row r="135" spans="1:4">
      <c r="A135" s="34" t="s">
        <v>84</v>
      </c>
      <c r="B135" s="13" t="s">
        <v>117</v>
      </c>
      <c r="C135" s="32">
        <f>C86</f>
        <v>0</v>
      </c>
      <c r="D135" s="25">
        <f>D86</f>
        <v>0</v>
      </c>
    </row>
    <row r="136" spans="1:4">
      <c r="A136" s="34" t="s">
        <v>85</v>
      </c>
      <c r="B136" s="13" t="s">
        <v>118</v>
      </c>
      <c r="C136" s="32">
        <f>C99</f>
        <v>0</v>
      </c>
      <c r="D136" s="25">
        <f>D99</f>
        <v>0</v>
      </c>
    </row>
    <row r="137" spans="1:4">
      <c r="A137" s="34" t="s">
        <v>86</v>
      </c>
      <c r="B137" s="13" t="s">
        <v>65</v>
      </c>
      <c r="C137" s="32">
        <f>C106</f>
        <v>0</v>
      </c>
      <c r="D137" s="25">
        <f>D106</f>
        <v>0</v>
      </c>
    </row>
    <row r="138" spans="1:4">
      <c r="A138" s="34" t="s">
        <v>87</v>
      </c>
      <c r="B138" s="13" t="s">
        <v>88</v>
      </c>
      <c r="C138" s="32">
        <f>C117</f>
        <v>0</v>
      </c>
      <c r="D138" s="25">
        <f>D117</f>
        <v>0</v>
      </c>
    </row>
    <row r="139" spans="1:4">
      <c r="A139" s="34" t="s">
        <v>89</v>
      </c>
      <c r="B139" s="13" t="s">
        <v>90</v>
      </c>
      <c r="C139" s="32">
        <f>C130</f>
        <v>0</v>
      </c>
      <c r="D139" s="25">
        <f>D130</f>
        <v>0</v>
      </c>
    </row>
    <row r="140" spans="1:4">
      <c r="A140" s="34" t="s">
        <v>91</v>
      </c>
      <c r="B140" s="13" t="s">
        <v>32</v>
      </c>
      <c r="C140" s="32"/>
      <c r="D140" s="25"/>
    </row>
    <row r="141" spans="1:4">
      <c r="A141" s="92" t="s">
        <v>47</v>
      </c>
      <c r="B141" s="92"/>
      <c r="C141" s="32">
        <f>SUM(C135:C140)</f>
        <v>0</v>
      </c>
      <c r="D141" s="25">
        <f>SUM(D135:D140)</f>
        <v>0</v>
      </c>
    </row>
    <row r="142" spans="1:4">
      <c r="D142" s="35"/>
    </row>
    <row r="143" spans="1:4">
      <c r="A143" s="23" t="s">
        <v>92</v>
      </c>
    </row>
    <row r="144" spans="1:4">
      <c r="A144" s="19"/>
    </row>
    <row r="145" spans="1:5">
      <c r="A145" s="91" t="s">
        <v>93</v>
      </c>
      <c r="B145" s="91"/>
      <c r="C145" s="47" t="s">
        <v>52</v>
      </c>
      <c r="D145" s="47" t="s">
        <v>22</v>
      </c>
    </row>
    <row r="146" spans="1:5">
      <c r="A146" s="12" t="s">
        <v>1</v>
      </c>
      <c r="B146" s="13" t="s">
        <v>94</v>
      </c>
      <c r="C146" s="32"/>
      <c r="D146" s="15">
        <f>C146*C167</f>
        <v>0</v>
      </c>
    </row>
    <row r="147" spans="1:5" ht="15" customHeight="1">
      <c r="A147" s="12" t="s">
        <v>2</v>
      </c>
      <c r="B147" s="100" t="s">
        <v>95</v>
      </c>
      <c r="C147" s="100"/>
      <c r="D147" s="100"/>
      <c r="E147" s="36"/>
    </row>
    <row r="148" spans="1:5">
      <c r="A148" s="12"/>
      <c r="B148" s="13" t="s">
        <v>96</v>
      </c>
      <c r="C148" s="32"/>
      <c r="D148" s="15">
        <f>(($C$167+$D$146+$D$155)/(1-$C$154))*C148</f>
        <v>0</v>
      </c>
      <c r="E148" s="36"/>
    </row>
    <row r="149" spans="1:5">
      <c r="A149" s="12"/>
      <c r="B149" s="13" t="s">
        <v>97</v>
      </c>
      <c r="C149" s="32"/>
      <c r="D149" s="15">
        <f>(($C$167+$D$146+$D$155)/(1-$C$154))*C149</f>
        <v>0</v>
      </c>
      <c r="E149" s="36"/>
    </row>
    <row r="150" spans="1:5">
      <c r="A150" s="12"/>
      <c r="B150" s="13" t="s">
        <v>110</v>
      </c>
      <c r="C150" s="32"/>
      <c r="D150" s="15">
        <f>(($C$167+$D$146+$D$155)/(1-$C$154))*C150</f>
        <v>0</v>
      </c>
      <c r="E150" s="36"/>
    </row>
    <row r="151" spans="1:5" ht="15" customHeight="1">
      <c r="A151" s="12"/>
      <c r="B151" s="100" t="s">
        <v>98</v>
      </c>
      <c r="C151" s="100"/>
      <c r="D151" s="100"/>
    </row>
    <row r="152" spans="1:5">
      <c r="A152" s="12"/>
      <c r="B152" s="100" t="s">
        <v>99</v>
      </c>
      <c r="C152" s="100"/>
      <c r="D152" s="100"/>
    </row>
    <row r="153" spans="1:5">
      <c r="A153" s="12"/>
      <c r="B153" s="13" t="s">
        <v>100</v>
      </c>
      <c r="C153" s="32"/>
      <c r="D153" s="15">
        <f>(($C$167+$D$146+$D$155)/(1-$C$154))*C153</f>
        <v>0</v>
      </c>
    </row>
    <row r="154" spans="1:5">
      <c r="A154" s="12"/>
      <c r="B154" s="13" t="s">
        <v>101</v>
      </c>
      <c r="C154" s="32"/>
      <c r="D154" s="15">
        <f>(($C$167+$D$146+$D$155)/(1-$C$154))*C154</f>
        <v>0</v>
      </c>
    </row>
    <row r="155" spans="1:5">
      <c r="A155" s="12" t="s">
        <v>3</v>
      </c>
      <c r="B155" s="13" t="s">
        <v>102</v>
      </c>
      <c r="C155" s="32"/>
      <c r="D155" s="15">
        <f>C155*(C167+D146)</f>
        <v>0</v>
      </c>
    </row>
    <row r="156" spans="1:5">
      <c r="A156" s="101" t="s">
        <v>47</v>
      </c>
      <c r="B156" s="101"/>
      <c r="C156" s="37"/>
      <c r="D156" s="38">
        <f>SUM(D146,D154,D155)</f>
        <v>0</v>
      </c>
    </row>
    <row r="157" spans="1:5" s="9" customFormat="1" ht="78.75">
      <c r="A157" s="29" t="s">
        <v>116</v>
      </c>
      <c r="B157" s="39"/>
      <c r="C157" s="40"/>
      <c r="D157" s="41"/>
    </row>
    <row r="158" spans="1:5" ht="31.5">
      <c r="A158" s="29" t="s">
        <v>114</v>
      </c>
    </row>
    <row r="159" spans="1:5" ht="47.25">
      <c r="A159" s="29" t="s">
        <v>115</v>
      </c>
    </row>
    <row r="160" spans="1:5">
      <c r="A160" s="42"/>
      <c r="B160" s="30" t="s">
        <v>138</v>
      </c>
    </row>
    <row r="161" spans="1:3">
      <c r="A161" s="19"/>
    </row>
    <row r="162" spans="1:3">
      <c r="A162" s="91" t="s">
        <v>103</v>
      </c>
      <c r="B162" s="91"/>
      <c r="C162" s="47" t="s">
        <v>22</v>
      </c>
    </row>
    <row r="163" spans="1:3">
      <c r="A163" s="12" t="s">
        <v>1</v>
      </c>
      <c r="B163" s="13" t="s">
        <v>20</v>
      </c>
      <c r="C163" s="15">
        <f>C46</f>
        <v>0</v>
      </c>
    </row>
    <row r="164" spans="1:3">
      <c r="A164" s="12" t="s">
        <v>2</v>
      </c>
      <c r="B164" s="13" t="s">
        <v>34</v>
      </c>
      <c r="C164" s="15">
        <f>C59</f>
        <v>0</v>
      </c>
    </row>
    <row r="165" spans="1:3">
      <c r="A165" s="12" t="s">
        <v>3</v>
      </c>
      <c r="B165" s="13" t="s">
        <v>104</v>
      </c>
      <c r="C165" s="15">
        <f>C69</f>
        <v>0</v>
      </c>
    </row>
    <row r="166" spans="1:3">
      <c r="A166" s="12" t="s">
        <v>4</v>
      </c>
      <c r="B166" s="13" t="s">
        <v>49</v>
      </c>
      <c r="C166" s="15">
        <f>D141</f>
        <v>0</v>
      </c>
    </row>
    <row r="167" spans="1:3">
      <c r="A167" s="14"/>
      <c r="B167" s="33" t="s">
        <v>105</v>
      </c>
      <c r="C167" s="15">
        <f>SUM(C163:C166)</f>
        <v>0</v>
      </c>
    </row>
    <row r="168" spans="1:3">
      <c r="A168" s="12" t="s">
        <v>5</v>
      </c>
      <c r="B168" s="13" t="s">
        <v>92</v>
      </c>
      <c r="C168" s="15">
        <f>D156</f>
        <v>0</v>
      </c>
    </row>
    <row r="169" spans="1:3">
      <c r="A169" s="92" t="s">
        <v>106</v>
      </c>
      <c r="B169" s="92"/>
      <c r="C169" s="15">
        <f>C167+C168</f>
        <v>0</v>
      </c>
    </row>
  </sheetData>
  <customSheetViews>
    <customSheetView guid="{9D1E50CE-11E8-4C04-B2DA-0537E77D1431}" scale="60" showPageBreaks="1" printArea="1" view="pageBreakPreview" topLeftCell="A34">
      <selection activeCell="C153" sqref="C153:C156"/>
      <rowBreaks count="1" manualBreakCount="1">
        <brk id="87" max="16383" man="1"/>
      </rowBreaks>
      <pageMargins left="0.511811024" right="0.511811024" top="0.78740157499999996" bottom="0.78740157499999996" header="0.31496062000000002" footer="0.31496062000000002"/>
      <pageSetup paperSize="9" scale="38" orientation="portrait" r:id="rId1"/>
    </customSheetView>
    <customSheetView guid="{CE0B4D02-D1E9-46BC-AAD9-52AE30CE0A4A}" scale="60" showPageBreaks="1" printArea="1" view="pageBreakPreview" topLeftCell="A154">
      <selection activeCell="C32" sqref="C32"/>
      <rowBreaks count="1" manualBreakCount="1">
        <brk id="87" max="16383" man="1"/>
      </rowBreaks>
      <pageMargins left="0.511811024" right="0.511811024" top="0.78740157499999996" bottom="0.78740157499999996" header="0.31496062000000002" footer="0.31496062000000002"/>
      <pageSetup paperSize="9" scale="38" orientation="portrait" r:id="rId2"/>
    </customSheetView>
  </customSheetViews>
  <mergeCells count="32">
    <mergeCell ref="A64:B64"/>
    <mergeCell ref="A1:C1"/>
    <mergeCell ref="A3:C3"/>
    <mergeCell ref="A4:C4"/>
    <mergeCell ref="A6:C6"/>
    <mergeCell ref="B9:C9"/>
    <mergeCell ref="A10:C10"/>
    <mergeCell ref="A29:C29"/>
    <mergeCell ref="A37:B37"/>
    <mergeCell ref="A46:B46"/>
    <mergeCell ref="A51:B51"/>
    <mergeCell ref="A59:B59"/>
    <mergeCell ref="A134:B134"/>
    <mergeCell ref="A69:B69"/>
    <mergeCell ref="A77:B77"/>
    <mergeCell ref="A86:B86"/>
    <mergeCell ref="A93:B93"/>
    <mergeCell ref="A99:B99"/>
    <mergeCell ref="A103:B103"/>
    <mergeCell ref="A106:B106"/>
    <mergeCell ref="A110:B110"/>
    <mergeCell ref="A117:B117"/>
    <mergeCell ref="A121:B121"/>
    <mergeCell ref="A130:B130"/>
    <mergeCell ref="A162:B162"/>
    <mergeCell ref="A169:B169"/>
    <mergeCell ref="A141:B141"/>
    <mergeCell ref="A145:B145"/>
    <mergeCell ref="B147:D147"/>
    <mergeCell ref="B151:D151"/>
    <mergeCell ref="B152:D152"/>
    <mergeCell ref="A156:B156"/>
  </mergeCells>
  <pageMargins left="0.511811024" right="0.511811024" top="0.78740157499999996" bottom="0.78740157499999996" header="0.31496062000000002" footer="0.31496062000000002"/>
  <pageSetup paperSize="9" scale="38" orientation="portrait" r:id="rId3"/>
  <rowBreaks count="1" manualBreakCount="1">
    <brk id="8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E169"/>
  <sheetViews>
    <sheetView view="pageBreakPreview" zoomScale="60" workbookViewId="0">
      <selection activeCell="B16" sqref="B16"/>
    </sheetView>
  </sheetViews>
  <sheetFormatPr defaultColWidth="14.5703125" defaultRowHeight="15.75"/>
  <cols>
    <col min="1" max="1" width="38.42578125" style="7" customWidth="1"/>
    <col min="2" max="2" width="58" style="7" bestFit="1" customWidth="1"/>
    <col min="3" max="3" width="28.85546875" style="7" customWidth="1"/>
    <col min="4" max="4" width="23.7109375" style="7" customWidth="1"/>
    <col min="5" max="5" width="12" style="7" customWidth="1"/>
    <col min="6" max="6" width="28" style="7" bestFit="1" customWidth="1"/>
    <col min="7" max="7" width="10.140625" style="7" customWidth="1"/>
    <col min="8" max="8" width="14.7109375" style="7" customWidth="1"/>
    <col min="9" max="16384" width="14.5703125" style="7"/>
  </cols>
  <sheetData>
    <row r="1" spans="1:3" ht="16.5" thickBot="1">
      <c r="A1" s="93" t="s">
        <v>292</v>
      </c>
      <c r="B1" s="94"/>
      <c r="C1" s="95"/>
    </row>
    <row r="2" spans="1:3">
      <c r="A2" s="6"/>
      <c r="B2" s="6" t="s">
        <v>0</v>
      </c>
      <c r="C2" s="6"/>
    </row>
    <row r="3" spans="1:3">
      <c r="A3" s="97" t="s">
        <v>136</v>
      </c>
      <c r="B3" s="98"/>
      <c r="C3" s="99"/>
    </row>
    <row r="4" spans="1:3">
      <c r="A4" s="97" t="s">
        <v>122</v>
      </c>
      <c r="B4" s="98"/>
      <c r="C4" s="99"/>
    </row>
    <row r="5" spans="1:3">
      <c r="A5" s="8" t="s">
        <v>139</v>
      </c>
      <c r="B5" s="8" t="s">
        <v>140</v>
      </c>
      <c r="C5" s="8" t="s">
        <v>6</v>
      </c>
    </row>
    <row r="6" spans="1:3">
      <c r="A6" s="97" t="s">
        <v>119</v>
      </c>
      <c r="B6" s="98"/>
      <c r="C6" s="99"/>
    </row>
    <row r="7" spans="1:3">
      <c r="A7" s="8" t="s">
        <v>120</v>
      </c>
      <c r="B7" s="8" t="s">
        <v>123</v>
      </c>
      <c r="C7" s="8" t="s">
        <v>121</v>
      </c>
    </row>
    <row r="8" spans="1:3">
      <c r="A8" s="8" t="s">
        <v>124</v>
      </c>
      <c r="B8" s="8" t="s">
        <v>125</v>
      </c>
      <c r="C8" s="8" t="s">
        <v>126</v>
      </c>
    </row>
    <row r="9" spans="1:3">
      <c r="A9" s="8" t="s">
        <v>127</v>
      </c>
      <c r="B9" s="97" t="s">
        <v>128</v>
      </c>
      <c r="C9" s="99"/>
    </row>
    <row r="10" spans="1:3">
      <c r="A10" s="97" t="s">
        <v>129</v>
      </c>
      <c r="B10" s="98"/>
      <c r="C10" s="99"/>
    </row>
    <row r="11" spans="1:3">
      <c r="A11" s="8" t="s">
        <v>130</v>
      </c>
      <c r="B11" s="8" t="s">
        <v>131</v>
      </c>
      <c r="C11" s="8" t="s">
        <v>132</v>
      </c>
    </row>
    <row r="12" spans="1:3">
      <c r="A12" s="8" t="s">
        <v>133</v>
      </c>
      <c r="B12" s="8" t="s">
        <v>135</v>
      </c>
      <c r="C12" s="8" t="s">
        <v>134</v>
      </c>
    </row>
    <row r="14" spans="1:3">
      <c r="A14" s="9"/>
      <c r="B14" s="10"/>
    </row>
    <row r="15" spans="1:3">
      <c r="A15" s="47"/>
      <c r="B15" s="47" t="s">
        <v>7</v>
      </c>
      <c r="C15" s="47"/>
    </row>
    <row r="16" spans="1:3">
      <c r="A16" s="12" t="s">
        <v>1</v>
      </c>
      <c r="B16" s="13" t="s">
        <v>8</v>
      </c>
      <c r="C16" s="14"/>
    </row>
    <row r="17" spans="1:3">
      <c r="A17" s="12" t="s">
        <v>2</v>
      </c>
      <c r="B17" s="13" t="s">
        <v>9</v>
      </c>
      <c r="C17" s="14" t="s">
        <v>141</v>
      </c>
    </row>
    <row r="18" spans="1:3">
      <c r="A18" s="12" t="s">
        <v>3</v>
      </c>
      <c r="B18" s="13" t="s">
        <v>142</v>
      </c>
      <c r="C18" s="14" t="s">
        <v>159</v>
      </c>
    </row>
    <row r="19" spans="1:3">
      <c r="A19" s="12" t="s">
        <v>4</v>
      </c>
      <c r="B19" s="13" t="s">
        <v>10</v>
      </c>
      <c r="C19" s="14" t="s">
        <v>11</v>
      </c>
    </row>
    <row r="22" spans="1:3">
      <c r="A22" s="47" t="s">
        <v>12</v>
      </c>
      <c r="B22" s="47" t="s">
        <v>13</v>
      </c>
      <c r="C22" s="47" t="s">
        <v>14</v>
      </c>
    </row>
    <row r="23" spans="1:3">
      <c r="A23" s="14" t="s">
        <v>163</v>
      </c>
      <c r="B23" s="14" t="s">
        <v>164</v>
      </c>
      <c r="C23" s="43">
        <v>209</v>
      </c>
    </row>
    <row r="24" spans="1:3">
      <c r="A24" s="16"/>
      <c r="B24" s="16"/>
      <c r="C24" s="16"/>
    </row>
    <row r="25" spans="1:3">
      <c r="A25" s="9"/>
      <c r="B25" s="9"/>
      <c r="C25" s="9"/>
    </row>
    <row r="26" spans="1:3">
      <c r="A26" s="9"/>
      <c r="B26" s="17" t="s">
        <v>137</v>
      </c>
      <c r="C26" s="9"/>
    </row>
    <row r="27" spans="1:3">
      <c r="A27" s="9"/>
      <c r="B27" s="18"/>
      <c r="C27" s="9"/>
    </row>
    <row r="28" spans="1:3">
      <c r="A28" s="19"/>
    </row>
    <row r="29" spans="1:3">
      <c r="A29" s="96" t="s">
        <v>15</v>
      </c>
      <c r="B29" s="96"/>
      <c r="C29" s="96"/>
    </row>
    <row r="30" spans="1:3">
      <c r="A30" s="12">
        <v>1</v>
      </c>
      <c r="B30" s="20" t="s">
        <v>16</v>
      </c>
      <c r="C30" s="14" t="s">
        <v>166</v>
      </c>
    </row>
    <row r="31" spans="1:3">
      <c r="A31" s="12">
        <v>2</v>
      </c>
      <c r="B31" s="20" t="s">
        <v>17</v>
      </c>
      <c r="C31" s="15"/>
    </row>
    <row r="32" spans="1:3" ht="31.5">
      <c r="A32" s="12">
        <v>3</v>
      </c>
      <c r="B32" s="20" t="s">
        <v>18</v>
      </c>
      <c r="C32" s="21" t="s">
        <v>160</v>
      </c>
    </row>
    <row r="33" spans="1:3">
      <c r="A33" s="12">
        <v>4</v>
      </c>
      <c r="B33" s="20" t="s">
        <v>19</v>
      </c>
      <c r="C33" s="22">
        <v>44256</v>
      </c>
    </row>
    <row r="35" spans="1:3">
      <c r="A35" s="23" t="s">
        <v>20</v>
      </c>
    </row>
    <row r="36" spans="1:3">
      <c r="A36" s="19"/>
    </row>
    <row r="37" spans="1:3">
      <c r="A37" s="91" t="s">
        <v>21</v>
      </c>
      <c r="B37" s="91"/>
      <c r="C37" s="47" t="s">
        <v>22</v>
      </c>
    </row>
    <row r="38" spans="1:3">
      <c r="A38" s="12" t="s">
        <v>1</v>
      </c>
      <c r="B38" s="13" t="s">
        <v>145</v>
      </c>
      <c r="C38" s="15">
        <f>C31</f>
        <v>0</v>
      </c>
    </row>
    <row r="39" spans="1:3">
      <c r="A39" s="12" t="s">
        <v>2</v>
      </c>
      <c r="B39" s="13" t="s">
        <v>23</v>
      </c>
      <c r="C39" s="15"/>
    </row>
    <row r="40" spans="1:3">
      <c r="A40" s="12" t="s">
        <v>3</v>
      </c>
      <c r="B40" s="13" t="s">
        <v>24</v>
      </c>
      <c r="C40" s="15"/>
    </row>
    <row r="41" spans="1:3">
      <c r="A41" s="12" t="s">
        <v>4</v>
      </c>
      <c r="B41" s="13" t="s">
        <v>25</v>
      </c>
      <c r="C41" s="15"/>
    </row>
    <row r="42" spans="1:3">
      <c r="A42" s="12" t="s">
        <v>5</v>
      </c>
      <c r="B42" s="13" t="s">
        <v>26</v>
      </c>
      <c r="C42" s="15"/>
    </row>
    <row r="43" spans="1:3">
      <c r="A43" s="12" t="s">
        <v>27</v>
      </c>
      <c r="B43" s="13" t="s">
        <v>28</v>
      </c>
      <c r="C43" s="15"/>
    </row>
    <row r="44" spans="1:3">
      <c r="A44" s="12" t="s">
        <v>29</v>
      </c>
      <c r="B44" s="13" t="s">
        <v>30</v>
      </c>
      <c r="C44" s="15"/>
    </row>
    <row r="45" spans="1:3">
      <c r="A45" s="12" t="s">
        <v>31</v>
      </c>
      <c r="B45" s="13" t="s">
        <v>32</v>
      </c>
      <c r="C45" s="15"/>
    </row>
    <row r="46" spans="1:3">
      <c r="A46" s="90" t="s">
        <v>33</v>
      </c>
      <c r="B46" s="90"/>
      <c r="C46" s="15">
        <f>SUM(C38:C45)</f>
        <v>0</v>
      </c>
    </row>
    <row r="47" spans="1:3">
      <c r="A47" s="24" t="s">
        <v>148</v>
      </c>
      <c r="B47" s="24"/>
    </row>
    <row r="48" spans="1:3">
      <c r="A48" s="9"/>
      <c r="B48" s="9"/>
    </row>
    <row r="49" spans="1:3">
      <c r="A49" s="23" t="s">
        <v>34</v>
      </c>
    </row>
    <row r="50" spans="1:3">
      <c r="A50" s="19"/>
    </row>
    <row r="51" spans="1:3">
      <c r="A51" s="91" t="s">
        <v>35</v>
      </c>
      <c r="B51" s="91"/>
      <c r="C51" s="47" t="s">
        <v>22</v>
      </c>
    </row>
    <row r="52" spans="1:3">
      <c r="A52" s="12" t="s">
        <v>1</v>
      </c>
      <c r="B52" s="13" t="s">
        <v>36</v>
      </c>
      <c r="C52" s="25"/>
    </row>
    <row r="53" spans="1:3">
      <c r="A53" s="12" t="s">
        <v>2</v>
      </c>
      <c r="B53" s="13" t="s">
        <v>37</v>
      </c>
      <c r="C53" s="25"/>
    </row>
    <row r="54" spans="1:3">
      <c r="A54" s="12" t="s">
        <v>3</v>
      </c>
      <c r="B54" s="13" t="s">
        <v>143</v>
      </c>
      <c r="C54" s="25"/>
    </row>
    <row r="55" spans="1:3">
      <c r="A55" s="12" t="s">
        <v>4</v>
      </c>
      <c r="B55" s="13" t="s">
        <v>38</v>
      </c>
      <c r="C55" s="25"/>
    </row>
    <row r="56" spans="1:3">
      <c r="A56" s="12" t="s">
        <v>5</v>
      </c>
      <c r="B56" s="13" t="s">
        <v>39</v>
      </c>
      <c r="C56" s="25"/>
    </row>
    <row r="57" spans="1:3">
      <c r="A57" s="12" t="s">
        <v>27</v>
      </c>
      <c r="B57" s="13" t="s">
        <v>144</v>
      </c>
      <c r="C57" s="25"/>
    </row>
    <row r="58" spans="1:3">
      <c r="A58" s="12" t="s">
        <v>29</v>
      </c>
      <c r="B58" s="26" t="s">
        <v>32</v>
      </c>
      <c r="C58" s="25"/>
    </row>
    <row r="59" spans="1:3">
      <c r="A59" s="90" t="s">
        <v>40</v>
      </c>
      <c r="B59" s="90"/>
      <c r="C59" s="25"/>
    </row>
    <row r="60" spans="1:3" ht="63">
      <c r="A60" s="27" t="s">
        <v>41</v>
      </c>
      <c r="B60" s="28" t="s">
        <v>149</v>
      </c>
    </row>
    <row r="62" spans="1:3">
      <c r="A62" s="23" t="s">
        <v>42</v>
      </c>
    </row>
    <row r="63" spans="1:3">
      <c r="A63" s="19"/>
    </row>
    <row r="64" spans="1:3">
      <c r="A64" s="91" t="s">
        <v>43</v>
      </c>
      <c r="B64" s="91"/>
      <c r="C64" s="47" t="s">
        <v>22</v>
      </c>
    </row>
    <row r="65" spans="1:4">
      <c r="A65" s="12" t="s">
        <v>1</v>
      </c>
      <c r="B65" s="13" t="s">
        <v>44</v>
      </c>
      <c r="C65" s="25">
        <v>0</v>
      </c>
    </row>
    <row r="66" spans="1:4">
      <c r="A66" s="12" t="s">
        <v>2</v>
      </c>
      <c r="B66" s="13" t="s">
        <v>45</v>
      </c>
      <c r="C66" s="25">
        <v>0</v>
      </c>
    </row>
    <row r="67" spans="1:4">
      <c r="A67" s="12" t="s">
        <v>3</v>
      </c>
      <c r="B67" s="13" t="s">
        <v>46</v>
      </c>
      <c r="C67" s="25">
        <v>0</v>
      </c>
    </row>
    <row r="68" spans="1:4">
      <c r="A68" s="12" t="s">
        <v>4</v>
      </c>
      <c r="B68" s="13" t="s">
        <v>32</v>
      </c>
      <c r="C68" s="25"/>
    </row>
    <row r="69" spans="1:4">
      <c r="A69" s="92" t="s">
        <v>47</v>
      </c>
      <c r="B69" s="92"/>
      <c r="C69" s="25">
        <f>SUM(C65:C68)</f>
        <v>0</v>
      </c>
    </row>
    <row r="70" spans="1:4" ht="31.5">
      <c r="A70" s="29" t="s">
        <v>48</v>
      </c>
    </row>
    <row r="73" spans="1:4">
      <c r="A73" s="30" t="s">
        <v>150</v>
      </c>
    </row>
    <row r="74" spans="1:4">
      <c r="A74" s="19"/>
    </row>
    <row r="75" spans="1:4">
      <c r="A75" s="23" t="s">
        <v>50</v>
      </c>
    </row>
    <row r="76" spans="1:4">
      <c r="A76" s="19"/>
    </row>
    <row r="77" spans="1:4">
      <c r="A77" s="91" t="s">
        <v>51</v>
      </c>
      <c r="B77" s="91"/>
      <c r="C77" s="31" t="s">
        <v>52</v>
      </c>
      <c r="D77" s="47" t="s">
        <v>22</v>
      </c>
    </row>
    <row r="78" spans="1:4">
      <c r="A78" s="12" t="s">
        <v>1</v>
      </c>
      <c r="B78" s="13" t="s">
        <v>53</v>
      </c>
      <c r="C78" s="32"/>
      <c r="D78" s="25">
        <f t="shared" ref="D78:D85" si="0">C78*$C$46</f>
        <v>0</v>
      </c>
    </row>
    <row r="79" spans="1:4">
      <c r="A79" s="12" t="s">
        <v>2</v>
      </c>
      <c r="B79" s="13" t="s">
        <v>54</v>
      </c>
      <c r="C79" s="32"/>
      <c r="D79" s="25">
        <f t="shared" si="0"/>
        <v>0</v>
      </c>
    </row>
    <row r="80" spans="1:4">
      <c r="A80" s="12" t="s">
        <v>3</v>
      </c>
      <c r="B80" s="13" t="s">
        <v>55</v>
      </c>
      <c r="C80" s="32"/>
      <c r="D80" s="25">
        <f t="shared" si="0"/>
        <v>0</v>
      </c>
    </row>
    <row r="81" spans="1:4">
      <c r="A81" s="12" t="s">
        <v>4</v>
      </c>
      <c r="B81" s="13" t="s">
        <v>56</v>
      </c>
      <c r="C81" s="32"/>
      <c r="D81" s="25">
        <f t="shared" si="0"/>
        <v>0</v>
      </c>
    </row>
    <row r="82" spans="1:4">
      <c r="A82" s="12" t="s">
        <v>5</v>
      </c>
      <c r="B82" s="13" t="s">
        <v>57</v>
      </c>
      <c r="C82" s="32"/>
      <c r="D82" s="25">
        <f t="shared" si="0"/>
        <v>0</v>
      </c>
    </row>
    <row r="83" spans="1:4">
      <c r="A83" s="12" t="s">
        <v>27</v>
      </c>
      <c r="B83" s="13" t="s">
        <v>58</v>
      </c>
      <c r="C83" s="32"/>
      <c r="D83" s="25">
        <f t="shared" si="0"/>
        <v>0</v>
      </c>
    </row>
    <row r="84" spans="1:4">
      <c r="A84" s="12" t="s">
        <v>29</v>
      </c>
      <c r="B84" s="13" t="s">
        <v>59</v>
      </c>
      <c r="C84" s="32"/>
      <c r="D84" s="25">
        <f t="shared" si="0"/>
        <v>0</v>
      </c>
    </row>
    <row r="85" spans="1:4">
      <c r="A85" s="12" t="s">
        <v>31</v>
      </c>
      <c r="B85" s="13" t="s">
        <v>60</v>
      </c>
      <c r="C85" s="32"/>
      <c r="D85" s="25">
        <f t="shared" si="0"/>
        <v>0</v>
      </c>
    </row>
    <row r="86" spans="1:4">
      <c r="A86" s="92" t="s">
        <v>40</v>
      </c>
      <c r="B86" s="92"/>
      <c r="C86" s="32"/>
      <c r="D86" s="25">
        <f>SUM(D78:D85)</f>
        <v>0</v>
      </c>
    </row>
    <row r="87" spans="1:4" ht="63">
      <c r="A87" s="27" t="s">
        <v>113</v>
      </c>
      <c r="B87" s="28" t="s">
        <v>146</v>
      </c>
    </row>
    <row r="88" spans="1:4" ht="47.25">
      <c r="A88" s="27" t="s">
        <v>112</v>
      </c>
      <c r="B88" s="28" t="s">
        <v>147</v>
      </c>
    </row>
    <row r="91" spans="1:4">
      <c r="A91" s="23" t="s">
        <v>107</v>
      </c>
    </row>
    <row r="92" spans="1:4">
      <c r="A92" s="19"/>
    </row>
    <row r="93" spans="1:4">
      <c r="A93" s="91" t="s">
        <v>111</v>
      </c>
      <c r="B93" s="91"/>
      <c r="C93" s="47" t="s">
        <v>52</v>
      </c>
      <c r="D93" s="47" t="s">
        <v>22</v>
      </c>
    </row>
    <row r="94" spans="1:4">
      <c r="A94" s="12" t="s">
        <v>1</v>
      </c>
      <c r="B94" s="13" t="s">
        <v>61</v>
      </c>
      <c r="C94" s="32"/>
      <c r="D94" s="25">
        <f>C94*$C$46</f>
        <v>0</v>
      </c>
    </row>
    <row r="95" spans="1:4">
      <c r="A95" s="12" t="s">
        <v>2</v>
      </c>
      <c r="B95" s="50" t="s">
        <v>167</v>
      </c>
      <c r="C95" s="48"/>
      <c r="D95" s="49">
        <f t="shared" ref="D95:D96" si="1">C95*$C$46</f>
        <v>0</v>
      </c>
    </row>
    <row r="96" spans="1:4">
      <c r="A96" s="12" t="s">
        <v>3</v>
      </c>
      <c r="B96" s="50" t="s">
        <v>168</v>
      </c>
      <c r="C96" s="48"/>
      <c r="D96" s="49">
        <f t="shared" si="1"/>
        <v>0</v>
      </c>
    </row>
    <row r="97" spans="1:4">
      <c r="A97" s="14"/>
      <c r="B97" s="33" t="s">
        <v>62</v>
      </c>
      <c r="C97" s="32"/>
      <c r="D97" s="25">
        <f>C97*$C$46</f>
        <v>0</v>
      </c>
    </row>
    <row r="98" spans="1:4">
      <c r="A98" s="12" t="s">
        <v>4</v>
      </c>
      <c r="B98" s="13" t="s">
        <v>108</v>
      </c>
      <c r="C98" s="32"/>
      <c r="D98" s="25">
        <f>C98*$C$46</f>
        <v>0</v>
      </c>
    </row>
    <row r="99" spans="1:4">
      <c r="A99" s="92" t="s">
        <v>47</v>
      </c>
      <c r="B99" s="92"/>
      <c r="C99" s="32"/>
      <c r="D99" s="25">
        <f>C99*$C$46</f>
        <v>0</v>
      </c>
    </row>
    <row r="101" spans="1:4">
      <c r="A101" s="23" t="s">
        <v>63</v>
      </c>
    </row>
    <row r="102" spans="1:4">
      <c r="A102" s="19"/>
    </row>
    <row r="103" spans="1:4">
      <c r="A103" s="91" t="s">
        <v>64</v>
      </c>
      <c r="B103" s="91"/>
      <c r="C103" s="47" t="s">
        <v>52</v>
      </c>
      <c r="D103" s="47" t="s">
        <v>22</v>
      </c>
    </row>
    <row r="104" spans="1:4">
      <c r="A104" s="12" t="s">
        <v>1</v>
      </c>
      <c r="B104" s="13" t="s">
        <v>65</v>
      </c>
      <c r="C104" s="32"/>
      <c r="D104" s="25">
        <f>C104*$C$46</f>
        <v>0</v>
      </c>
    </row>
    <row r="105" spans="1:4">
      <c r="A105" s="12" t="s">
        <v>2</v>
      </c>
      <c r="B105" s="13" t="s">
        <v>66</v>
      </c>
      <c r="C105" s="32"/>
      <c r="D105" s="25">
        <f>C105*$C$46</f>
        <v>0</v>
      </c>
    </row>
    <row r="106" spans="1:4">
      <c r="A106" s="92" t="s">
        <v>47</v>
      </c>
      <c r="B106" s="92"/>
      <c r="C106" s="32"/>
      <c r="D106" s="25">
        <f>SUM(D104:D105)</f>
        <v>0</v>
      </c>
    </row>
    <row r="108" spans="1:4">
      <c r="A108" s="23" t="s">
        <v>67</v>
      </c>
    </row>
    <row r="109" spans="1:4">
      <c r="A109" s="19"/>
    </row>
    <row r="110" spans="1:4">
      <c r="A110" s="91" t="s">
        <v>68</v>
      </c>
      <c r="B110" s="91"/>
      <c r="C110" s="47" t="s">
        <v>52</v>
      </c>
      <c r="D110" s="47" t="s">
        <v>22</v>
      </c>
    </row>
    <row r="111" spans="1:4">
      <c r="A111" s="12" t="s">
        <v>1</v>
      </c>
      <c r="B111" s="13" t="s">
        <v>69</v>
      </c>
      <c r="C111" s="32"/>
      <c r="D111" s="25">
        <f t="shared" ref="D111:D116" si="2">C111*$C$46</f>
        <v>0</v>
      </c>
    </row>
    <row r="112" spans="1:4">
      <c r="A112" s="12" t="s">
        <v>2</v>
      </c>
      <c r="B112" s="13" t="s">
        <v>70</v>
      </c>
      <c r="C112" s="32"/>
      <c r="D112" s="25">
        <f t="shared" si="2"/>
        <v>0</v>
      </c>
    </row>
    <row r="113" spans="1:4">
      <c r="A113" s="12" t="s">
        <v>3</v>
      </c>
      <c r="B113" s="13" t="s">
        <v>71</v>
      </c>
      <c r="C113" s="32"/>
      <c r="D113" s="25">
        <f>C113*$C$46</f>
        <v>0</v>
      </c>
    </row>
    <row r="114" spans="1:4">
      <c r="A114" s="12" t="s">
        <v>4</v>
      </c>
      <c r="B114" s="13" t="s">
        <v>72</v>
      </c>
      <c r="C114" s="32"/>
      <c r="D114" s="25">
        <f t="shared" si="2"/>
        <v>0</v>
      </c>
    </row>
    <row r="115" spans="1:4">
      <c r="A115" s="12" t="s">
        <v>5</v>
      </c>
      <c r="B115" s="13" t="s">
        <v>73</v>
      </c>
      <c r="C115" s="32"/>
      <c r="D115" s="25">
        <f t="shared" si="2"/>
        <v>0</v>
      </c>
    </row>
    <row r="116" spans="1:4">
      <c r="A116" s="12" t="s">
        <v>27</v>
      </c>
      <c r="B116" s="13" t="s">
        <v>74</v>
      </c>
      <c r="C116" s="32"/>
      <c r="D116" s="25">
        <f t="shared" si="2"/>
        <v>0</v>
      </c>
    </row>
    <row r="117" spans="1:4">
      <c r="A117" s="92" t="s">
        <v>47</v>
      </c>
      <c r="B117" s="92"/>
      <c r="C117" s="32"/>
      <c r="D117" s="25">
        <f>SUM(D111:D116)</f>
        <v>0</v>
      </c>
    </row>
    <row r="119" spans="1:4">
      <c r="A119" s="30" t="s">
        <v>75</v>
      </c>
    </row>
    <row r="120" spans="1:4">
      <c r="A120" s="19"/>
    </row>
    <row r="121" spans="1:4">
      <c r="A121" s="91" t="s">
        <v>76</v>
      </c>
      <c r="B121" s="91"/>
      <c r="C121" s="47" t="s">
        <v>52</v>
      </c>
      <c r="D121" s="47" t="s">
        <v>22</v>
      </c>
    </row>
    <row r="122" spans="1:4">
      <c r="A122" s="12" t="s">
        <v>1</v>
      </c>
      <c r="B122" s="13" t="s">
        <v>109</v>
      </c>
      <c r="C122" s="32"/>
      <c r="D122" s="25">
        <f t="shared" ref="D122:D130" si="3">C122*$C$46</f>
        <v>0</v>
      </c>
    </row>
    <row r="123" spans="1:4">
      <c r="A123" s="12" t="s">
        <v>2</v>
      </c>
      <c r="B123" s="13" t="s">
        <v>77</v>
      </c>
      <c r="C123" s="32"/>
      <c r="D123" s="25">
        <f t="shared" si="3"/>
        <v>0</v>
      </c>
    </row>
    <row r="124" spans="1:4">
      <c r="A124" s="12" t="s">
        <v>3</v>
      </c>
      <c r="B124" s="13" t="s">
        <v>78</v>
      </c>
      <c r="C124" s="32"/>
      <c r="D124" s="25">
        <f t="shared" si="3"/>
        <v>0</v>
      </c>
    </row>
    <row r="125" spans="1:4">
      <c r="A125" s="12" t="s">
        <v>4</v>
      </c>
      <c r="B125" s="13" t="s">
        <v>79</v>
      </c>
      <c r="C125" s="32"/>
      <c r="D125" s="25">
        <f t="shared" si="3"/>
        <v>0</v>
      </c>
    </row>
    <row r="126" spans="1:4">
      <c r="A126" s="12" t="s">
        <v>5</v>
      </c>
      <c r="B126" s="13" t="s">
        <v>80</v>
      </c>
      <c r="C126" s="32"/>
      <c r="D126" s="25">
        <f t="shared" si="3"/>
        <v>0</v>
      </c>
    </row>
    <row r="127" spans="1:4">
      <c r="A127" s="12" t="s">
        <v>27</v>
      </c>
      <c r="B127" s="13" t="s">
        <v>32</v>
      </c>
      <c r="C127" s="32"/>
      <c r="D127" s="25">
        <f t="shared" si="3"/>
        <v>0</v>
      </c>
    </row>
    <row r="128" spans="1:4">
      <c r="A128" s="14"/>
      <c r="B128" s="33" t="s">
        <v>62</v>
      </c>
      <c r="C128" s="32"/>
      <c r="D128" s="25">
        <f t="shared" si="3"/>
        <v>0</v>
      </c>
    </row>
    <row r="129" spans="1:4">
      <c r="A129" s="12" t="s">
        <v>29</v>
      </c>
      <c r="B129" s="13" t="s">
        <v>81</v>
      </c>
      <c r="C129" s="32"/>
      <c r="D129" s="25">
        <f t="shared" si="3"/>
        <v>0</v>
      </c>
    </row>
    <row r="130" spans="1:4">
      <c r="A130" s="92" t="s">
        <v>47</v>
      </c>
      <c r="B130" s="92"/>
      <c r="C130" s="32"/>
      <c r="D130" s="25">
        <f t="shared" si="3"/>
        <v>0</v>
      </c>
    </row>
    <row r="132" spans="1:4">
      <c r="A132" s="30" t="s">
        <v>82</v>
      </c>
    </row>
    <row r="133" spans="1:4">
      <c r="A133" s="19"/>
    </row>
    <row r="134" spans="1:4">
      <c r="A134" s="91" t="s">
        <v>83</v>
      </c>
      <c r="B134" s="91"/>
      <c r="C134" s="47" t="s">
        <v>52</v>
      </c>
      <c r="D134" s="47" t="s">
        <v>22</v>
      </c>
    </row>
    <row r="135" spans="1:4">
      <c r="A135" s="34" t="s">
        <v>84</v>
      </c>
      <c r="B135" s="13" t="s">
        <v>117</v>
      </c>
      <c r="C135" s="32">
        <f>C86</f>
        <v>0</v>
      </c>
      <c r="D135" s="25">
        <f>D86</f>
        <v>0</v>
      </c>
    </row>
    <row r="136" spans="1:4">
      <c r="A136" s="34" t="s">
        <v>85</v>
      </c>
      <c r="B136" s="13" t="s">
        <v>118</v>
      </c>
      <c r="C136" s="32">
        <f>C99</f>
        <v>0</v>
      </c>
      <c r="D136" s="25">
        <f>D99</f>
        <v>0</v>
      </c>
    </row>
    <row r="137" spans="1:4">
      <c r="A137" s="34" t="s">
        <v>86</v>
      </c>
      <c r="B137" s="13" t="s">
        <v>65</v>
      </c>
      <c r="C137" s="32">
        <f>C106</f>
        <v>0</v>
      </c>
      <c r="D137" s="25">
        <f>D106</f>
        <v>0</v>
      </c>
    </row>
    <row r="138" spans="1:4">
      <c r="A138" s="34" t="s">
        <v>87</v>
      </c>
      <c r="B138" s="13" t="s">
        <v>88</v>
      </c>
      <c r="C138" s="32">
        <f>C117</f>
        <v>0</v>
      </c>
      <c r="D138" s="25">
        <f>D117</f>
        <v>0</v>
      </c>
    </row>
    <row r="139" spans="1:4">
      <c r="A139" s="34" t="s">
        <v>89</v>
      </c>
      <c r="B139" s="13" t="s">
        <v>90</v>
      </c>
      <c r="C139" s="32">
        <f>C130</f>
        <v>0</v>
      </c>
      <c r="D139" s="25">
        <f>D130</f>
        <v>0</v>
      </c>
    </row>
    <row r="140" spans="1:4">
      <c r="A140" s="34" t="s">
        <v>91</v>
      </c>
      <c r="B140" s="13" t="s">
        <v>32</v>
      </c>
      <c r="C140" s="32"/>
      <c r="D140" s="25"/>
    </row>
    <row r="141" spans="1:4">
      <c r="A141" s="92" t="s">
        <v>47</v>
      </c>
      <c r="B141" s="92"/>
      <c r="C141" s="32">
        <f>SUM(C135:C140)</f>
        <v>0</v>
      </c>
      <c r="D141" s="25">
        <f>SUM(D135:D140)</f>
        <v>0</v>
      </c>
    </row>
    <row r="142" spans="1:4">
      <c r="D142" s="35"/>
    </row>
    <row r="143" spans="1:4">
      <c r="A143" s="23" t="s">
        <v>92</v>
      </c>
    </row>
    <row r="144" spans="1:4">
      <c r="A144" s="19"/>
    </row>
    <row r="145" spans="1:5">
      <c r="A145" s="91" t="s">
        <v>93</v>
      </c>
      <c r="B145" s="91"/>
      <c r="C145" s="47" t="s">
        <v>52</v>
      </c>
      <c r="D145" s="47" t="s">
        <v>22</v>
      </c>
    </row>
    <row r="146" spans="1:5">
      <c r="A146" s="12" t="s">
        <v>1</v>
      </c>
      <c r="B146" s="13" t="s">
        <v>94</v>
      </c>
      <c r="C146" s="32"/>
      <c r="D146" s="15">
        <f>C146*C167</f>
        <v>0</v>
      </c>
    </row>
    <row r="147" spans="1:5" ht="15" customHeight="1">
      <c r="A147" s="12" t="s">
        <v>2</v>
      </c>
      <c r="B147" s="100" t="s">
        <v>95</v>
      </c>
      <c r="C147" s="100"/>
      <c r="D147" s="100"/>
      <c r="E147" s="36"/>
    </row>
    <row r="148" spans="1:5">
      <c r="A148" s="12"/>
      <c r="B148" s="13" t="s">
        <v>96</v>
      </c>
      <c r="C148" s="32"/>
      <c r="D148" s="15">
        <f>(($C$167+$D$146+$D$155)/(1-$C$154))*C148</f>
        <v>0</v>
      </c>
      <c r="E148" s="36"/>
    </row>
    <row r="149" spans="1:5">
      <c r="A149" s="12"/>
      <c r="B149" s="13" t="s">
        <v>97</v>
      </c>
      <c r="C149" s="32"/>
      <c r="D149" s="15">
        <f>(($C$167+$D$146+$D$155)/(1-$C$154))*C149</f>
        <v>0</v>
      </c>
      <c r="E149" s="36"/>
    </row>
    <row r="150" spans="1:5">
      <c r="A150" s="12"/>
      <c r="B150" s="13" t="s">
        <v>110</v>
      </c>
      <c r="C150" s="32"/>
      <c r="D150" s="15">
        <f>(($C$167+$D$146+$D$155)/(1-$C$154))*C150</f>
        <v>0</v>
      </c>
      <c r="E150" s="36"/>
    </row>
    <row r="151" spans="1:5" ht="15" customHeight="1">
      <c r="A151" s="12"/>
      <c r="B151" s="100" t="s">
        <v>98</v>
      </c>
      <c r="C151" s="100"/>
      <c r="D151" s="100"/>
    </row>
    <row r="152" spans="1:5">
      <c r="A152" s="12"/>
      <c r="B152" s="100" t="s">
        <v>99</v>
      </c>
      <c r="C152" s="100"/>
      <c r="D152" s="100"/>
    </row>
    <row r="153" spans="1:5">
      <c r="A153" s="12"/>
      <c r="B153" s="13" t="s">
        <v>100</v>
      </c>
      <c r="C153" s="32"/>
      <c r="D153" s="15">
        <f>(($C$167+$D$146+$D$155)/(1-$C$154))*C153</f>
        <v>0</v>
      </c>
    </row>
    <row r="154" spans="1:5">
      <c r="A154" s="12"/>
      <c r="B154" s="13" t="s">
        <v>101</v>
      </c>
      <c r="C154" s="32"/>
      <c r="D154" s="15">
        <f>(($C$167+$D$146+$D$155)/(1-$C$154))*C154</f>
        <v>0</v>
      </c>
    </row>
    <row r="155" spans="1:5">
      <c r="A155" s="12" t="s">
        <v>3</v>
      </c>
      <c r="B155" s="13" t="s">
        <v>102</v>
      </c>
      <c r="C155" s="32"/>
      <c r="D155" s="15">
        <f>C155*(C167+D146)</f>
        <v>0</v>
      </c>
    </row>
    <row r="156" spans="1:5">
      <c r="A156" s="101" t="s">
        <v>47</v>
      </c>
      <c r="B156" s="101"/>
      <c r="C156" s="37"/>
      <c r="D156" s="38">
        <f>SUM(D146,D154,D155)</f>
        <v>0</v>
      </c>
    </row>
    <row r="157" spans="1:5" s="9" customFormat="1" ht="78.75">
      <c r="A157" s="29" t="s">
        <v>116</v>
      </c>
      <c r="B157" s="39"/>
      <c r="C157" s="40"/>
      <c r="D157" s="41"/>
    </row>
    <row r="158" spans="1:5" ht="31.5">
      <c r="A158" s="29" t="s">
        <v>114</v>
      </c>
    </row>
    <row r="159" spans="1:5" ht="47.25">
      <c r="A159" s="29" t="s">
        <v>115</v>
      </c>
    </row>
    <row r="160" spans="1:5">
      <c r="A160" s="42"/>
      <c r="B160" s="30" t="s">
        <v>138</v>
      </c>
    </row>
    <row r="161" spans="1:3">
      <c r="A161" s="19"/>
    </row>
    <row r="162" spans="1:3">
      <c r="A162" s="91" t="s">
        <v>103</v>
      </c>
      <c r="B162" s="91"/>
      <c r="C162" s="47" t="s">
        <v>22</v>
      </c>
    </row>
    <row r="163" spans="1:3">
      <c r="A163" s="12" t="s">
        <v>1</v>
      </c>
      <c r="B163" s="13" t="s">
        <v>20</v>
      </c>
      <c r="C163" s="15">
        <f>C46</f>
        <v>0</v>
      </c>
    </row>
    <row r="164" spans="1:3">
      <c r="A164" s="12" t="s">
        <v>2</v>
      </c>
      <c r="B164" s="13" t="s">
        <v>34</v>
      </c>
      <c r="C164" s="15">
        <f>C59</f>
        <v>0</v>
      </c>
    </row>
    <row r="165" spans="1:3">
      <c r="A165" s="12" t="s">
        <v>3</v>
      </c>
      <c r="B165" s="13" t="s">
        <v>104</v>
      </c>
      <c r="C165" s="15">
        <f>C69</f>
        <v>0</v>
      </c>
    </row>
    <row r="166" spans="1:3">
      <c r="A166" s="12" t="s">
        <v>4</v>
      </c>
      <c r="B166" s="13" t="s">
        <v>49</v>
      </c>
      <c r="C166" s="15">
        <f>D141</f>
        <v>0</v>
      </c>
    </row>
    <row r="167" spans="1:3">
      <c r="A167" s="14"/>
      <c r="B167" s="33" t="s">
        <v>105</v>
      </c>
      <c r="C167" s="15">
        <f>SUM(C163:C166)</f>
        <v>0</v>
      </c>
    </row>
    <row r="168" spans="1:3">
      <c r="A168" s="12" t="s">
        <v>5</v>
      </c>
      <c r="B168" s="13" t="s">
        <v>92</v>
      </c>
      <c r="C168" s="15">
        <f>D156</f>
        <v>0</v>
      </c>
    </row>
    <row r="169" spans="1:3">
      <c r="A169" s="92" t="s">
        <v>106</v>
      </c>
      <c r="B169" s="92"/>
      <c r="C169" s="15">
        <f>C167+C168</f>
        <v>0</v>
      </c>
    </row>
  </sheetData>
  <customSheetViews>
    <customSheetView guid="{9D1E50CE-11E8-4C04-B2DA-0537E77D1431}" scale="60" showPageBreaks="1" printArea="1" view="pageBreakPreview">
      <selection activeCell="B16" sqref="B16"/>
      <rowBreaks count="1" manualBreakCount="1">
        <brk id="87" max="16383" man="1"/>
      </rowBreaks>
      <pageMargins left="0.511811024" right="0.511811024" top="0.78740157499999996" bottom="0.78740157499999996" header="0.31496062000000002" footer="0.31496062000000002"/>
      <pageSetup paperSize="9" scale="50" orientation="portrait" r:id="rId1"/>
    </customSheetView>
    <customSheetView guid="{CE0B4D02-D1E9-46BC-AAD9-52AE30CE0A4A}" scale="60" showPageBreaks="1" printArea="1" view="pageBreakPreview" topLeftCell="A7">
      <selection activeCell="C32" sqref="C32"/>
      <rowBreaks count="1" manualBreakCount="1">
        <brk id="87" max="16383" man="1"/>
      </rowBreaks>
      <pageMargins left="0.511811024" right="0.511811024" top="0.78740157499999996" bottom="0.78740157499999996" header="0.31496062000000002" footer="0.31496062000000002"/>
      <pageSetup paperSize="9" scale="50" orientation="portrait" r:id="rId2"/>
    </customSheetView>
  </customSheetViews>
  <mergeCells count="32">
    <mergeCell ref="A64:B64"/>
    <mergeCell ref="A1:C1"/>
    <mergeCell ref="A3:C3"/>
    <mergeCell ref="A4:C4"/>
    <mergeCell ref="A6:C6"/>
    <mergeCell ref="B9:C9"/>
    <mergeCell ref="A10:C10"/>
    <mergeCell ref="A29:C29"/>
    <mergeCell ref="A37:B37"/>
    <mergeCell ref="A46:B46"/>
    <mergeCell ref="A51:B51"/>
    <mergeCell ref="A59:B59"/>
    <mergeCell ref="A134:B134"/>
    <mergeCell ref="A69:B69"/>
    <mergeCell ref="A77:B77"/>
    <mergeCell ref="A86:B86"/>
    <mergeCell ref="A93:B93"/>
    <mergeCell ref="A99:B99"/>
    <mergeCell ref="A103:B103"/>
    <mergeCell ref="A106:B106"/>
    <mergeCell ref="A110:B110"/>
    <mergeCell ref="A117:B117"/>
    <mergeCell ref="A121:B121"/>
    <mergeCell ref="A130:B130"/>
    <mergeCell ref="A162:B162"/>
    <mergeCell ref="A169:B169"/>
    <mergeCell ref="A141:B141"/>
    <mergeCell ref="A145:B145"/>
    <mergeCell ref="B147:D147"/>
    <mergeCell ref="B151:D151"/>
    <mergeCell ref="B152:D152"/>
    <mergeCell ref="A156:B156"/>
  </mergeCells>
  <pageMargins left="0.511811024" right="0.511811024" top="0.78740157499999996" bottom="0.78740157499999996" header="0.31496062000000002" footer="0.31496062000000002"/>
  <pageSetup paperSize="9" scale="50" orientation="portrait" r:id="rId3"/>
  <rowBreaks count="1" manualBreakCount="1">
    <brk id="8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E169"/>
  <sheetViews>
    <sheetView view="pageBreakPreview" topLeftCell="A142" zoomScale="60" workbookViewId="0">
      <selection activeCell="C153" sqref="C153:C156"/>
    </sheetView>
  </sheetViews>
  <sheetFormatPr defaultColWidth="14.5703125" defaultRowHeight="15.75"/>
  <cols>
    <col min="1" max="1" width="38.42578125" style="7" customWidth="1"/>
    <col min="2" max="2" width="58" style="7" bestFit="1" customWidth="1"/>
    <col min="3" max="3" width="28.85546875" style="7" customWidth="1"/>
    <col min="4" max="4" width="23.7109375" style="7" customWidth="1"/>
    <col min="5" max="5" width="12" style="7" customWidth="1"/>
    <col min="6" max="6" width="28" style="7" bestFit="1" customWidth="1"/>
    <col min="7" max="7" width="10.140625" style="7" customWidth="1"/>
    <col min="8" max="8" width="14.7109375" style="7" customWidth="1"/>
    <col min="9" max="16384" width="14.5703125" style="7"/>
  </cols>
  <sheetData>
    <row r="1" spans="1:3" ht="16.5" thickBot="1">
      <c r="A1" s="93" t="s">
        <v>293</v>
      </c>
      <c r="B1" s="94"/>
      <c r="C1" s="95"/>
    </row>
    <row r="2" spans="1:3">
      <c r="A2" s="6"/>
      <c r="B2" s="6" t="s">
        <v>0</v>
      </c>
      <c r="C2" s="6"/>
    </row>
    <row r="3" spans="1:3">
      <c r="A3" s="97" t="s">
        <v>136</v>
      </c>
      <c r="B3" s="98"/>
      <c r="C3" s="99"/>
    </row>
    <row r="4" spans="1:3">
      <c r="A4" s="97" t="s">
        <v>122</v>
      </c>
      <c r="B4" s="98"/>
      <c r="C4" s="99"/>
    </row>
    <row r="5" spans="1:3">
      <c r="A5" s="8" t="s">
        <v>139</v>
      </c>
      <c r="B5" s="8" t="s">
        <v>140</v>
      </c>
      <c r="C5" s="8" t="s">
        <v>6</v>
      </c>
    </row>
    <row r="6" spans="1:3">
      <c r="A6" s="97" t="s">
        <v>119</v>
      </c>
      <c r="B6" s="98"/>
      <c r="C6" s="99"/>
    </row>
    <row r="7" spans="1:3">
      <c r="A7" s="8" t="s">
        <v>120</v>
      </c>
      <c r="B7" s="8" t="s">
        <v>123</v>
      </c>
      <c r="C7" s="8" t="s">
        <v>121</v>
      </c>
    </row>
    <row r="8" spans="1:3">
      <c r="A8" s="8" t="s">
        <v>124</v>
      </c>
      <c r="B8" s="8" t="s">
        <v>125</v>
      </c>
      <c r="C8" s="8" t="s">
        <v>126</v>
      </c>
    </row>
    <row r="9" spans="1:3">
      <c r="A9" s="8" t="s">
        <v>127</v>
      </c>
      <c r="B9" s="97" t="s">
        <v>128</v>
      </c>
      <c r="C9" s="99"/>
    </row>
    <row r="10" spans="1:3">
      <c r="A10" s="97" t="s">
        <v>129</v>
      </c>
      <c r="B10" s="98"/>
      <c r="C10" s="99"/>
    </row>
    <row r="11" spans="1:3">
      <c r="A11" s="8" t="s">
        <v>130</v>
      </c>
      <c r="B11" s="8" t="s">
        <v>131</v>
      </c>
      <c r="C11" s="8" t="s">
        <v>132</v>
      </c>
    </row>
    <row r="12" spans="1:3">
      <c r="A12" s="8" t="s">
        <v>133</v>
      </c>
      <c r="B12" s="8" t="s">
        <v>135</v>
      </c>
      <c r="C12" s="8" t="s">
        <v>134</v>
      </c>
    </row>
    <row r="14" spans="1:3">
      <c r="A14" s="9"/>
      <c r="B14" s="10"/>
    </row>
    <row r="15" spans="1:3">
      <c r="A15" s="47"/>
      <c r="B15" s="47" t="s">
        <v>7</v>
      </c>
      <c r="C15" s="47"/>
    </row>
    <row r="16" spans="1:3">
      <c r="A16" s="12" t="s">
        <v>1</v>
      </c>
      <c r="B16" s="13" t="s">
        <v>8</v>
      </c>
      <c r="C16" s="14"/>
    </row>
    <row r="17" spans="1:3">
      <c r="A17" s="12" t="s">
        <v>2</v>
      </c>
      <c r="B17" s="13" t="s">
        <v>9</v>
      </c>
      <c r="C17" s="14" t="s">
        <v>141</v>
      </c>
    </row>
    <row r="18" spans="1:3">
      <c r="A18" s="12" t="s">
        <v>3</v>
      </c>
      <c r="B18" s="13" t="s">
        <v>142</v>
      </c>
      <c r="C18" s="14" t="s">
        <v>159</v>
      </c>
    </row>
    <row r="19" spans="1:3">
      <c r="A19" s="12" t="s">
        <v>4</v>
      </c>
      <c r="B19" s="13" t="s">
        <v>10</v>
      </c>
      <c r="C19" s="14" t="s">
        <v>11</v>
      </c>
    </row>
    <row r="22" spans="1:3">
      <c r="A22" s="47" t="s">
        <v>12</v>
      </c>
      <c r="B22" s="47" t="s">
        <v>13</v>
      </c>
      <c r="C22" s="47" t="s">
        <v>14</v>
      </c>
    </row>
    <row r="23" spans="1:3">
      <c r="A23" s="14" t="s">
        <v>163</v>
      </c>
      <c r="B23" s="14" t="s">
        <v>169</v>
      </c>
      <c r="C23" s="43">
        <v>75</v>
      </c>
    </row>
    <row r="24" spans="1:3">
      <c r="A24" s="16"/>
      <c r="B24" s="16"/>
      <c r="C24" s="16"/>
    </row>
    <row r="25" spans="1:3">
      <c r="A25" s="9"/>
      <c r="B25" s="9"/>
      <c r="C25" s="9"/>
    </row>
    <row r="26" spans="1:3">
      <c r="A26" s="9"/>
      <c r="B26" s="17" t="s">
        <v>137</v>
      </c>
      <c r="C26" s="9"/>
    </row>
    <row r="27" spans="1:3">
      <c r="A27" s="9"/>
      <c r="B27" s="18"/>
      <c r="C27" s="9"/>
    </row>
    <row r="28" spans="1:3">
      <c r="A28" s="19"/>
    </row>
    <row r="29" spans="1:3">
      <c r="A29" s="96" t="s">
        <v>15</v>
      </c>
      <c r="B29" s="96"/>
      <c r="C29" s="96"/>
    </row>
    <row r="30" spans="1:3">
      <c r="A30" s="12">
        <v>1</v>
      </c>
      <c r="B30" s="20" t="s">
        <v>16</v>
      </c>
      <c r="C30" s="14" t="s">
        <v>166</v>
      </c>
    </row>
    <row r="31" spans="1:3">
      <c r="A31" s="12">
        <v>2</v>
      </c>
      <c r="B31" s="20" t="s">
        <v>17</v>
      </c>
      <c r="C31" s="15"/>
    </row>
    <row r="32" spans="1:3" ht="31.5">
      <c r="A32" s="12">
        <v>3</v>
      </c>
      <c r="B32" s="20" t="s">
        <v>18</v>
      </c>
      <c r="C32" s="21" t="s">
        <v>160</v>
      </c>
    </row>
    <row r="33" spans="1:3">
      <c r="A33" s="12">
        <v>4</v>
      </c>
      <c r="B33" s="20" t="s">
        <v>19</v>
      </c>
      <c r="C33" s="22">
        <v>44256</v>
      </c>
    </row>
    <row r="35" spans="1:3">
      <c r="A35" s="23" t="s">
        <v>20</v>
      </c>
    </row>
    <row r="36" spans="1:3">
      <c r="A36" s="19"/>
    </row>
    <row r="37" spans="1:3">
      <c r="A37" s="91" t="s">
        <v>21</v>
      </c>
      <c r="B37" s="91"/>
      <c r="C37" s="47" t="s">
        <v>22</v>
      </c>
    </row>
    <row r="38" spans="1:3">
      <c r="A38" s="12" t="s">
        <v>1</v>
      </c>
      <c r="B38" s="13" t="s">
        <v>145</v>
      </c>
      <c r="C38" s="15">
        <f>C31</f>
        <v>0</v>
      </c>
    </row>
    <row r="39" spans="1:3">
      <c r="A39" s="12" t="s">
        <v>2</v>
      </c>
      <c r="B39" s="13" t="s">
        <v>23</v>
      </c>
      <c r="C39" s="15"/>
    </row>
    <row r="40" spans="1:3">
      <c r="A40" s="12" t="s">
        <v>3</v>
      </c>
      <c r="B40" s="13" t="s">
        <v>24</v>
      </c>
      <c r="C40" s="15"/>
    </row>
    <row r="41" spans="1:3">
      <c r="A41" s="12" t="s">
        <v>4</v>
      </c>
      <c r="B41" s="13" t="s">
        <v>25</v>
      </c>
      <c r="C41" s="15"/>
    </row>
    <row r="42" spans="1:3">
      <c r="A42" s="12" t="s">
        <v>5</v>
      </c>
      <c r="B42" s="13" t="s">
        <v>26</v>
      </c>
      <c r="C42" s="15"/>
    </row>
    <row r="43" spans="1:3">
      <c r="A43" s="12" t="s">
        <v>27</v>
      </c>
      <c r="B43" s="13" t="s">
        <v>28</v>
      </c>
      <c r="C43" s="15"/>
    </row>
    <row r="44" spans="1:3">
      <c r="A44" s="12" t="s">
        <v>29</v>
      </c>
      <c r="B44" s="13" t="s">
        <v>30</v>
      </c>
      <c r="C44" s="15"/>
    </row>
    <row r="45" spans="1:3">
      <c r="A45" s="12" t="s">
        <v>31</v>
      </c>
      <c r="B45" s="13" t="s">
        <v>32</v>
      </c>
      <c r="C45" s="15"/>
    </row>
    <row r="46" spans="1:3">
      <c r="A46" s="90" t="s">
        <v>33</v>
      </c>
      <c r="B46" s="90"/>
      <c r="C46" s="15">
        <f>SUM(C38:C45)</f>
        <v>0</v>
      </c>
    </row>
    <row r="47" spans="1:3">
      <c r="A47" s="24" t="s">
        <v>148</v>
      </c>
      <c r="B47" s="24"/>
    </row>
    <row r="48" spans="1:3">
      <c r="A48" s="9"/>
      <c r="B48" s="9"/>
    </row>
    <row r="49" spans="1:3">
      <c r="A49" s="23" t="s">
        <v>34</v>
      </c>
    </row>
    <row r="50" spans="1:3">
      <c r="A50" s="19"/>
    </row>
    <row r="51" spans="1:3">
      <c r="A51" s="91" t="s">
        <v>35</v>
      </c>
      <c r="B51" s="91"/>
      <c r="C51" s="47" t="s">
        <v>22</v>
      </c>
    </row>
    <row r="52" spans="1:3">
      <c r="A52" s="12" t="s">
        <v>1</v>
      </c>
      <c r="B52" s="13" t="s">
        <v>36</v>
      </c>
      <c r="C52" s="25"/>
    </row>
    <row r="53" spans="1:3">
      <c r="A53" s="12" t="s">
        <v>2</v>
      </c>
      <c r="B53" s="13" t="s">
        <v>37</v>
      </c>
      <c r="C53" s="25"/>
    </row>
    <row r="54" spans="1:3">
      <c r="A54" s="12" t="s">
        <v>3</v>
      </c>
      <c r="B54" s="13" t="s">
        <v>143</v>
      </c>
      <c r="C54" s="25"/>
    </row>
    <row r="55" spans="1:3">
      <c r="A55" s="12" t="s">
        <v>4</v>
      </c>
      <c r="B55" s="13" t="s">
        <v>38</v>
      </c>
      <c r="C55" s="25"/>
    </row>
    <row r="56" spans="1:3">
      <c r="A56" s="12" t="s">
        <v>5</v>
      </c>
      <c r="B56" s="13" t="s">
        <v>39</v>
      </c>
      <c r="C56" s="25"/>
    </row>
    <row r="57" spans="1:3">
      <c r="A57" s="12" t="s">
        <v>27</v>
      </c>
      <c r="B57" s="13" t="s">
        <v>144</v>
      </c>
      <c r="C57" s="25"/>
    </row>
    <row r="58" spans="1:3">
      <c r="A58" s="12" t="s">
        <v>29</v>
      </c>
      <c r="B58" s="26" t="s">
        <v>32</v>
      </c>
      <c r="C58" s="25"/>
    </row>
    <row r="59" spans="1:3">
      <c r="A59" s="90" t="s">
        <v>40</v>
      </c>
      <c r="B59" s="90"/>
      <c r="C59" s="25"/>
    </row>
    <row r="60" spans="1:3" ht="63">
      <c r="A60" s="27" t="s">
        <v>41</v>
      </c>
      <c r="B60" s="28" t="s">
        <v>149</v>
      </c>
    </row>
    <row r="62" spans="1:3">
      <c r="A62" s="23" t="s">
        <v>42</v>
      </c>
    </row>
    <row r="63" spans="1:3">
      <c r="A63" s="19"/>
    </row>
    <row r="64" spans="1:3">
      <c r="A64" s="91" t="s">
        <v>43</v>
      </c>
      <c r="B64" s="91"/>
      <c r="C64" s="47" t="s">
        <v>22</v>
      </c>
    </row>
    <row r="65" spans="1:4">
      <c r="A65" s="12" t="s">
        <v>1</v>
      </c>
      <c r="B65" s="13" t="s">
        <v>44</v>
      </c>
      <c r="C65" s="25">
        <v>0</v>
      </c>
    </row>
    <row r="66" spans="1:4">
      <c r="A66" s="12" t="s">
        <v>2</v>
      </c>
      <c r="B66" s="13" t="s">
        <v>45</v>
      </c>
      <c r="C66" s="25">
        <v>0</v>
      </c>
    </row>
    <row r="67" spans="1:4">
      <c r="A67" s="12" t="s">
        <v>3</v>
      </c>
      <c r="B67" s="13" t="s">
        <v>46</v>
      </c>
      <c r="C67" s="25">
        <v>0</v>
      </c>
    </row>
    <row r="68" spans="1:4">
      <c r="A68" s="12" t="s">
        <v>4</v>
      </c>
      <c r="B68" s="13" t="s">
        <v>32</v>
      </c>
      <c r="C68" s="25"/>
    </row>
    <row r="69" spans="1:4">
      <c r="A69" s="92" t="s">
        <v>47</v>
      </c>
      <c r="B69" s="92"/>
      <c r="C69" s="25">
        <f>SUM(C65:C68)</f>
        <v>0</v>
      </c>
    </row>
    <row r="70" spans="1:4" ht="31.5">
      <c r="A70" s="29" t="s">
        <v>48</v>
      </c>
    </row>
    <row r="73" spans="1:4">
      <c r="A73" s="30" t="s">
        <v>150</v>
      </c>
    </row>
    <row r="74" spans="1:4">
      <c r="A74" s="19"/>
    </row>
    <row r="75" spans="1:4">
      <c r="A75" s="23" t="s">
        <v>50</v>
      </c>
    </row>
    <row r="76" spans="1:4">
      <c r="A76" s="19"/>
    </row>
    <row r="77" spans="1:4">
      <c r="A77" s="91" t="s">
        <v>51</v>
      </c>
      <c r="B77" s="91"/>
      <c r="C77" s="31" t="s">
        <v>52</v>
      </c>
      <c r="D77" s="47" t="s">
        <v>22</v>
      </c>
    </row>
    <row r="78" spans="1:4">
      <c r="A78" s="12" t="s">
        <v>1</v>
      </c>
      <c r="B78" s="13" t="s">
        <v>53</v>
      </c>
      <c r="C78" s="32"/>
      <c r="D78" s="25">
        <f t="shared" ref="D78:D85" si="0">C78*$C$46</f>
        <v>0</v>
      </c>
    </row>
    <row r="79" spans="1:4">
      <c r="A79" s="12" t="s">
        <v>2</v>
      </c>
      <c r="B79" s="13" t="s">
        <v>54</v>
      </c>
      <c r="C79" s="32"/>
      <c r="D79" s="25">
        <f t="shared" si="0"/>
        <v>0</v>
      </c>
    </row>
    <row r="80" spans="1:4">
      <c r="A80" s="12" t="s">
        <v>3</v>
      </c>
      <c r="B80" s="13" t="s">
        <v>55</v>
      </c>
      <c r="C80" s="32"/>
      <c r="D80" s="25">
        <f t="shared" si="0"/>
        <v>0</v>
      </c>
    </row>
    <row r="81" spans="1:4">
      <c r="A81" s="12" t="s">
        <v>4</v>
      </c>
      <c r="B81" s="13" t="s">
        <v>56</v>
      </c>
      <c r="C81" s="32"/>
      <c r="D81" s="25">
        <f t="shared" si="0"/>
        <v>0</v>
      </c>
    </row>
    <row r="82" spans="1:4">
      <c r="A82" s="12" t="s">
        <v>5</v>
      </c>
      <c r="B82" s="13" t="s">
        <v>57</v>
      </c>
      <c r="C82" s="32"/>
      <c r="D82" s="25">
        <f t="shared" si="0"/>
        <v>0</v>
      </c>
    </row>
    <row r="83" spans="1:4">
      <c r="A83" s="12" t="s">
        <v>27</v>
      </c>
      <c r="B83" s="13" t="s">
        <v>58</v>
      </c>
      <c r="C83" s="32"/>
      <c r="D83" s="25">
        <f t="shared" si="0"/>
        <v>0</v>
      </c>
    </row>
    <row r="84" spans="1:4">
      <c r="A84" s="12" t="s">
        <v>29</v>
      </c>
      <c r="B84" s="13" t="s">
        <v>59</v>
      </c>
      <c r="C84" s="32"/>
      <c r="D84" s="25">
        <f t="shared" si="0"/>
        <v>0</v>
      </c>
    </row>
    <row r="85" spans="1:4">
      <c r="A85" s="12" t="s">
        <v>31</v>
      </c>
      <c r="B85" s="13" t="s">
        <v>60</v>
      </c>
      <c r="C85" s="32"/>
      <c r="D85" s="25">
        <f t="shared" si="0"/>
        <v>0</v>
      </c>
    </row>
    <row r="86" spans="1:4">
      <c r="A86" s="92" t="s">
        <v>40</v>
      </c>
      <c r="B86" s="92"/>
      <c r="C86" s="32"/>
      <c r="D86" s="25">
        <f>SUM(D78:D85)</f>
        <v>0</v>
      </c>
    </row>
    <row r="87" spans="1:4" ht="63">
      <c r="A87" s="27" t="s">
        <v>113</v>
      </c>
      <c r="B87" s="28" t="s">
        <v>146</v>
      </c>
    </row>
    <row r="88" spans="1:4" ht="47.25">
      <c r="A88" s="27" t="s">
        <v>112</v>
      </c>
      <c r="B88" s="28" t="s">
        <v>147</v>
      </c>
    </row>
    <row r="91" spans="1:4">
      <c r="A91" s="23" t="s">
        <v>107</v>
      </c>
    </row>
    <row r="92" spans="1:4">
      <c r="A92" s="19"/>
    </row>
    <row r="93" spans="1:4">
      <c r="A93" s="91" t="s">
        <v>111</v>
      </c>
      <c r="B93" s="91"/>
      <c r="C93" s="47" t="s">
        <v>52</v>
      </c>
      <c r="D93" s="47" t="s">
        <v>22</v>
      </c>
    </row>
    <row r="94" spans="1:4">
      <c r="A94" s="12" t="s">
        <v>1</v>
      </c>
      <c r="B94" s="13" t="s">
        <v>61</v>
      </c>
      <c r="C94" s="32"/>
      <c r="D94" s="25">
        <f>C94*$C$46</f>
        <v>0</v>
      </c>
    </row>
    <row r="95" spans="1:4">
      <c r="A95" s="12" t="s">
        <v>2</v>
      </c>
      <c r="B95" s="50" t="s">
        <v>167</v>
      </c>
      <c r="C95" s="48"/>
      <c r="D95" s="49">
        <f t="shared" ref="D95:D96" si="1">C95*$C$46</f>
        <v>0</v>
      </c>
    </row>
    <row r="96" spans="1:4">
      <c r="A96" s="12" t="s">
        <v>3</v>
      </c>
      <c r="B96" s="50" t="s">
        <v>168</v>
      </c>
      <c r="C96" s="48"/>
      <c r="D96" s="49">
        <f t="shared" si="1"/>
        <v>0</v>
      </c>
    </row>
    <row r="97" spans="1:4">
      <c r="A97" s="14"/>
      <c r="B97" s="33" t="s">
        <v>62</v>
      </c>
      <c r="C97" s="32"/>
      <c r="D97" s="25">
        <f>C97*$C$46</f>
        <v>0</v>
      </c>
    </row>
    <row r="98" spans="1:4">
      <c r="A98" s="12" t="s">
        <v>4</v>
      </c>
      <c r="B98" s="13" t="s">
        <v>108</v>
      </c>
      <c r="C98" s="32"/>
      <c r="D98" s="25">
        <f>C98*$C$46</f>
        <v>0</v>
      </c>
    </row>
    <row r="99" spans="1:4">
      <c r="A99" s="92" t="s">
        <v>47</v>
      </c>
      <c r="B99" s="92"/>
      <c r="C99" s="32"/>
      <c r="D99" s="25">
        <f>C99*$C$46</f>
        <v>0</v>
      </c>
    </row>
    <row r="101" spans="1:4">
      <c r="A101" s="23" t="s">
        <v>63</v>
      </c>
    </row>
    <row r="102" spans="1:4">
      <c r="A102" s="19"/>
    </row>
    <row r="103" spans="1:4">
      <c r="A103" s="91" t="s">
        <v>64</v>
      </c>
      <c r="B103" s="91"/>
      <c r="C103" s="47" t="s">
        <v>52</v>
      </c>
      <c r="D103" s="47" t="s">
        <v>22</v>
      </c>
    </row>
    <row r="104" spans="1:4">
      <c r="A104" s="12" t="s">
        <v>1</v>
      </c>
      <c r="B104" s="13" t="s">
        <v>65</v>
      </c>
      <c r="C104" s="32"/>
      <c r="D104" s="25">
        <f>C104*$C$46</f>
        <v>0</v>
      </c>
    </row>
    <row r="105" spans="1:4">
      <c r="A105" s="12" t="s">
        <v>2</v>
      </c>
      <c r="B105" s="13" t="s">
        <v>66</v>
      </c>
      <c r="C105" s="32"/>
      <c r="D105" s="25">
        <f>C105*$C$46</f>
        <v>0</v>
      </c>
    </row>
    <row r="106" spans="1:4">
      <c r="A106" s="92" t="s">
        <v>47</v>
      </c>
      <c r="B106" s="92"/>
      <c r="C106" s="32"/>
      <c r="D106" s="25">
        <f>SUM(D104:D105)</f>
        <v>0</v>
      </c>
    </row>
    <row r="108" spans="1:4">
      <c r="A108" s="23" t="s">
        <v>67</v>
      </c>
    </row>
    <row r="109" spans="1:4">
      <c r="A109" s="19"/>
    </row>
    <row r="110" spans="1:4">
      <c r="A110" s="91" t="s">
        <v>68</v>
      </c>
      <c r="B110" s="91"/>
      <c r="C110" s="47" t="s">
        <v>52</v>
      </c>
      <c r="D110" s="47" t="s">
        <v>22</v>
      </c>
    </row>
    <row r="111" spans="1:4">
      <c r="A111" s="12" t="s">
        <v>1</v>
      </c>
      <c r="B111" s="13" t="s">
        <v>69</v>
      </c>
      <c r="C111" s="32"/>
      <c r="D111" s="25">
        <f t="shared" ref="D111:D116" si="2">C111*$C$46</f>
        <v>0</v>
      </c>
    </row>
    <row r="112" spans="1:4">
      <c r="A112" s="12" t="s">
        <v>2</v>
      </c>
      <c r="B112" s="13" t="s">
        <v>70</v>
      </c>
      <c r="C112" s="32"/>
      <c r="D112" s="25">
        <f t="shared" si="2"/>
        <v>0</v>
      </c>
    </row>
    <row r="113" spans="1:4">
      <c r="A113" s="12" t="s">
        <v>3</v>
      </c>
      <c r="B113" s="13" t="s">
        <v>71</v>
      </c>
      <c r="C113" s="32"/>
      <c r="D113" s="25">
        <f>C113*$C$46</f>
        <v>0</v>
      </c>
    </row>
    <row r="114" spans="1:4">
      <c r="A114" s="12" t="s">
        <v>4</v>
      </c>
      <c r="B114" s="13" t="s">
        <v>72</v>
      </c>
      <c r="C114" s="32"/>
      <c r="D114" s="25">
        <f t="shared" si="2"/>
        <v>0</v>
      </c>
    </row>
    <row r="115" spans="1:4">
      <c r="A115" s="12" t="s">
        <v>5</v>
      </c>
      <c r="B115" s="13" t="s">
        <v>73</v>
      </c>
      <c r="C115" s="32"/>
      <c r="D115" s="25">
        <f t="shared" si="2"/>
        <v>0</v>
      </c>
    </row>
    <row r="116" spans="1:4">
      <c r="A116" s="12" t="s">
        <v>27</v>
      </c>
      <c r="B116" s="13" t="s">
        <v>74</v>
      </c>
      <c r="C116" s="32"/>
      <c r="D116" s="25">
        <f t="shared" si="2"/>
        <v>0</v>
      </c>
    </row>
    <row r="117" spans="1:4">
      <c r="A117" s="92" t="s">
        <v>47</v>
      </c>
      <c r="B117" s="92"/>
      <c r="C117" s="32"/>
      <c r="D117" s="25">
        <f>SUM(D111:D116)</f>
        <v>0</v>
      </c>
    </row>
    <row r="119" spans="1:4">
      <c r="A119" s="30" t="s">
        <v>75</v>
      </c>
    </row>
    <row r="120" spans="1:4">
      <c r="A120" s="19"/>
    </row>
    <row r="121" spans="1:4">
      <c r="A121" s="91" t="s">
        <v>76</v>
      </c>
      <c r="B121" s="91"/>
      <c r="C121" s="47" t="s">
        <v>52</v>
      </c>
      <c r="D121" s="47" t="s">
        <v>22</v>
      </c>
    </row>
    <row r="122" spans="1:4">
      <c r="A122" s="12" t="s">
        <v>1</v>
      </c>
      <c r="B122" s="13" t="s">
        <v>109</v>
      </c>
      <c r="C122" s="32"/>
      <c r="D122" s="25">
        <f t="shared" ref="D122:D130" si="3">C122*$C$46</f>
        <v>0</v>
      </c>
    </row>
    <row r="123" spans="1:4">
      <c r="A123" s="12" t="s">
        <v>2</v>
      </c>
      <c r="B123" s="13" t="s">
        <v>77</v>
      </c>
      <c r="C123" s="32"/>
      <c r="D123" s="25">
        <f t="shared" si="3"/>
        <v>0</v>
      </c>
    </row>
    <row r="124" spans="1:4">
      <c r="A124" s="12" t="s">
        <v>3</v>
      </c>
      <c r="B124" s="13" t="s">
        <v>78</v>
      </c>
      <c r="C124" s="32"/>
      <c r="D124" s="25">
        <f t="shared" si="3"/>
        <v>0</v>
      </c>
    </row>
    <row r="125" spans="1:4">
      <c r="A125" s="12" t="s">
        <v>4</v>
      </c>
      <c r="B125" s="13" t="s">
        <v>79</v>
      </c>
      <c r="C125" s="32"/>
      <c r="D125" s="25">
        <f t="shared" si="3"/>
        <v>0</v>
      </c>
    </row>
    <row r="126" spans="1:4">
      <c r="A126" s="12" t="s">
        <v>5</v>
      </c>
      <c r="B126" s="13" t="s">
        <v>80</v>
      </c>
      <c r="C126" s="32"/>
      <c r="D126" s="25">
        <f t="shared" si="3"/>
        <v>0</v>
      </c>
    </row>
    <row r="127" spans="1:4">
      <c r="A127" s="12" t="s">
        <v>27</v>
      </c>
      <c r="B127" s="13" t="s">
        <v>32</v>
      </c>
      <c r="C127" s="32"/>
      <c r="D127" s="25">
        <f t="shared" si="3"/>
        <v>0</v>
      </c>
    </row>
    <row r="128" spans="1:4">
      <c r="A128" s="14"/>
      <c r="B128" s="33" t="s">
        <v>62</v>
      </c>
      <c r="C128" s="32"/>
      <c r="D128" s="25">
        <f t="shared" si="3"/>
        <v>0</v>
      </c>
    </row>
    <row r="129" spans="1:4">
      <c r="A129" s="12" t="s">
        <v>29</v>
      </c>
      <c r="B129" s="13" t="s">
        <v>81</v>
      </c>
      <c r="C129" s="32"/>
      <c r="D129" s="25">
        <f t="shared" si="3"/>
        <v>0</v>
      </c>
    </row>
    <row r="130" spans="1:4">
      <c r="A130" s="92" t="s">
        <v>47</v>
      </c>
      <c r="B130" s="92"/>
      <c r="C130" s="32"/>
      <c r="D130" s="25">
        <f t="shared" si="3"/>
        <v>0</v>
      </c>
    </row>
    <row r="132" spans="1:4">
      <c r="A132" s="30" t="s">
        <v>82</v>
      </c>
    </row>
    <row r="133" spans="1:4">
      <c r="A133" s="19"/>
    </row>
    <row r="134" spans="1:4">
      <c r="A134" s="91" t="s">
        <v>83</v>
      </c>
      <c r="B134" s="91"/>
      <c r="C134" s="47" t="s">
        <v>52</v>
      </c>
      <c r="D134" s="47" t="s">
        <v>22</v>
      </c>
    </row>
    <row r="135" spans="1:4">
      <c r="A135" s="34" t="s">
        <v>84</v>
      </c>
      <c r="B135" s="13" t="s">
        <v>117</v>
      </c>
      <c r="C135" s="32">
        <f>C86</f>
        <v>0</v>
      </c>
      <c r="D135" s="25">
        <f>D86</f>
        <v>0</v>
      </c>
    </row>
    <row r="136" spans="1:4">
      <c r="A136" s="34" t="s">
        <v>85</v>
      </c>
      <c r="B136" s="13" t="s">
        <v>118</v>
      </c>
      <c r="C136" s="32">
        <f>C99</f>
        <v>0</v>
      </c>
      <c r="D136" s="25">
        <f>D99</f>
        <v>0</v>
      </c>
    </row>
    <row r="137" spans="1:4">
      <c r="A137" s="34" t="s">
        <v>86</v>
      </c>
      <c r="B137" s="13" t="s">
        <v>65</v>
      </c>
      <c r="C137" s="32">
        <f>C106</f>
        <v>0</v>
      </c>
      <c r="D137" s="25">
        <f>D106</f>
        <v>0</v>
      </c>
    </row>
    <row r="138" spans="1:4">
      <c r="A138" s="34" t="s">
        <v>87</v>
      </c>
      <c r="B138" s="13" t="s">
        <v>88</v>
      </c>
      <c r="C138" s="32">
        <f>C117</f>
        <v>0</v>
      </c>
      <c r="D138" s="25">
        <f>D117</f>
        <v>0</v>
      </c>
    </row>
    <row r="139" spans="1:4">
      <c r="A139" s="34" t="s">
        <v>89</v>
      </c>
      <c r="B139" s="13" t="s">
        <v>90</v>
      </c>
      <c r="C139" s="32">
        <f>C130</f>
        <v>0</v>
      </c>
      <c r="D139" s="25">
        <f>D130</f>
        <v>0</v>
      </c>
    </row>
    <row r="140" spans="1:4">
      <c r="A140" s="34" t="s">
        <v>91</v>
      </c>
      <c r="B140" s="13" t="s">
        <v>32</v>
      </c>
      <c r="C140" s="32"/>
      <c r="D140" s="25"/>
    </row>
    <row r="141" spans="1:4">
      <c r="A141" s="92" t="s">
        <v>47</v>
      </c>
      <c r="B141" s="92"/>
      <c r="C141" s="32">
        <f>SUM(C135:C140)</f>
        <v>0</v>
      </c>
      <c r="D141" s="25">
        <f>SUM(D135:D140)</f>
        <v>0</v>
      </c>
    </row>
    <row r="142" spans="1:4">
      <c r="D142" s="35"/>
    </row>
    <row r="143" spans="1:4">
      <c r="A143" s="23" t="s">
        <v>92</v>
      </c>
    </row>
    <row r="144" spans="1:4">
      <c r="A144" s="19"/>
    </row>
    <row r="145" spans="1:5">
      <c r="A145" s="91" t="s">
        <v>93</v>
      </c>
      <c r="B145" s="91"/>
      <c r="C145" s="47" t="s">
        <v>52</v>
      </c>
      <c r="D145" s="47" t="s">
        <v>22</v>
      </c>
    </row>
    <row r="146" spans="1:5">
      <c r="A146" s="12" t="s">
        <v>1</v>
      </c>
      <c r="B146" s="13" t="s">
        <v>94</v>
      </c>
      <c r="C146" s="32"/>
      <c r="D146" s="15">
        <f>C146*C167</f>
        <v>0</v>
      </c>
    </row>
    <row r="147" spans="1:5" ht="15" customHeight="1">
      <c r="A147" s="12" t="s">
        <v>2</v>
      </c>
      <c r="B147" s="100" t="s">
        <v>95</v>
      </c>
      <c r="C147" s="100"/>
      <c r="D147" s="100"/>
      <c r="E147" s="36"/>
    </row>
    <row r="148" spans="1:5">
      <c r="A148" s="12"/>
      <c r="B148" s="13" t="s">
        <v>96</v>
      </c>
      <c r="C148" s="32"/>
      <c r="D148" s="15">
        <f>(($C$167+$D$146+$D$155)/(1-$C$154))*C148</f>
        <v>0</v>
      </c>
      <c r="E148" s="36"/>
    </row>
    <row r="149" spans="1:5">
      <c r="A149" s="12"/>
      <c r="B149" s="13" t="s">
        <v>97</v>
      </c>
      <c r="C149" s="32"/>
      <c r="D149" s="15">
        <f>(($C$167+$D$146+$D$155)/(1-$C$154))*C149</f>
        <v>0</v>
      </c>
      <c r="E149" s="36"/>
    </row>
    <row r="150" spans="1:5">
      <c r="A150" s="12"/>
      <c r="B150" s="13" t="s">
        <v>110</v>
      </c>
      <c r="C150" s="32"/>
      <c r="D150" s="15">
        <f>(($C$167+$D$146+$D$155)/(1-$C$154))*C150</f>
        <v>0</v>
      </c>
      <c r="E150" s="36"/>
    </row>
    <row r="151" spans="1:5" ht="15" customHeight="1">
      <c r="A151" s="12"/>
      <c r="B151" s="100" t="s">
        <v>98</v>
      </c>
      <c r="C151" s="100"/>
      <c r="D151" s="100"/>
    </row>
    <row r="152" spans="1:5">
      <c r="A152" s="12"/>
      <c r="B152" s="100" t="s">
        <v>99</v>
      </c>
      <c r="C152" s="100"/>
      <c r="D152" s="100"/>
    </row>
    <row r="153" spans="1:5">
      <c r="A153" s="12"/>
      <c r="B153" s="13" t="s">
        <v>100</v>
      </c>
      <c r="C153" s="32"/>
      <c r="D153" s="15">
        <f>(($C$167+$D$146+$D$155)/(1-$C$154))*C153</f>
        <v>0</v>
      </c>
    </row>
    <row r="154" spans="1:5">
      <c r="A154" s="12"/>
      <c r="B154" s="13" t="s">
        <v>101</v>
      </c>
      <c r="C154" s="32"/>
      <c r="D154" s="15">
        <f>(($C$167+$D$146+$D$155)/(1-$C$154))*C154</f>
        <v>0</v>
      </c>
    </row>
    <row r="155" spans="1:5">
      <c r="A155" s="12" t="s">
        <v>3</v>
      </c>
      <c r="B155" s="13" t="s">
        <v>102</v>
      </c>
      <c r="C155" s="32"/>
      <c r="D155" s="15">
        <f>C155*(C167+D146)</f>
        <v>0</v>
      </c>
    </row>
    <row r="156" spans="1:5">
      <c r="A156" s="101" t="s">
        <v>47</v>
      </c>
      <c r="B156" s="101"/>
      <c r="C156" s="37"/>
      <c r="D156" s="38">
        <f>SUM(D146,D154,D155)</f>
        <v>0</v>
      </c>
    </row>
    <row r="157" spans="1:5" s="9" customFormat="1" ht="78.75">
      <c r="A157" s="29" t="s">
        <v>116</v>
      </c>
      <c r="B157" s="39"/>
      <c r="C157" s="40"/>
      <c r="D157" s="41"/>
    </row>
    <row r="158" spans="1:5" ht="31.5">
      <c r="A158" s="29" t="s">
        <v>114</v>
      </c>
    </row>
    <row r="159" spans="1:5" ht="47.25">
      <c r="A159" s="29" t="s">
        <v>115</v>
      </c>
    </row>
    <row r="160" spans="1:5">
      <c r="A160" s="42"/>
      <c r="B160" s="30" t="s">
        <v>138</v>
      </c>
    </row>
    <row r="161" spans="1:3">
      <c r="A161" s="19"/>
    </row>
    <row r="162" spans="1:3">
      <c r="A162" s="91" t="s">
        <v>103</v>
      </c>
      <c r="B162" s="91"/>
      <c r="C162" s="47" t="s">
        <v>22</v>
      </c>
    </row>
    <row r="163" spans="1:3">
      <c r="A163" s="12" t="s">
        <v>1</v>
      </c>
      <c r="B163" s="13" t="s">
        <v>20</v>
      </c>
      <c r="C163" s="15">
        <f>C46</f>
        <v>0</v>
      </c>
    </row>
    <row r="164" spans="1:3">
      <c r="A164" s="12" t="s">
        <v>2</v>
      </c>
      <c r="B164" s="13" t="s">
        <v>34</v>
      </c>
      <c r="C164" s="15">
        <f>C59</f>
        <v>0</v>
      </c>
    </row>
    <row r="165" spans="1:3">
      <c r="A165" s="12" t="s">
        <v>3</v>
      </c>
      <c r="B165" s="13" t="s">
        <v>104</v>
      </c>
      <c r="C165" s="15">
        <f>C69</f>
        <v>0</v>
      </c>
    </row>
    <row r="166" spans="1:3">
      <c r="A166" s="12" t="s">
        <v>4</v>
      </c>
      <c r="B166" s="13" t="s">
        <v>49</v>
      </c>
      <c r="C166" s="15">
        <f>D141</f>
        <v>0</v>
      </c>
    </row>
    <row r="167" spans="1:3">
      <c r="A167" s="14"/>
      <c r="B167" s="33" t="s">
        <v>105</v>
      </c>
      <c r="C167" s="15">
        <f>SUM(C163:C166)</f>
        <v>0</v>
      </c>
    </row>
    <row r="168" spans="1:3">
      <c r="A168" s="12" t="s">
        <v>5</v>
      </c>
      <c r="B168" s="13" t="s">
        <v>92</v>
      </c>
      <c r="C168" s="15">
        <f>D156</f>
        <v>0</v>
      </c>
    </row>
    <row r="169" spans="1:3">
      <c r="A169" s="92" t="s">
        <v>106</v>
      </c>
      <c r="B169" s="92"/>
      <c r="C169" s="15">
        <f>C167+C168</f>
        <v>0</v>
      </c>
    </row>
  </sheetData>
  <customSheetViews>
    <customSheetView guid="{9D1E50CE-11E8-4C04-B2DA-0537E77D1431}" scale="60" showPageBreaks="1" printArea="1" view="pageBreakPreview" topLeftCell="A142">
      <selection activeCell="C153" sqref="C153:C156"/>
      <rowBreaks count="1" manualBreakCount="1">
        <brk id="87" max="16383" man="1"/>
      </rowBreaks>
      <pageMargins left="0.511811024" right="0.511811024" top="0.78740157499999996" bottom="0.78740157499999996" header="0.31496062000000002" footer="0.31496062000000002"/>
      <pageSetup paperSize="9" scale="50" orientation="portrait" r:id="rId1"/>
    </customSheetView>
    <customSheetView guid="{CE0B4D02-D1E9-46BC-AAD9-52AE30CE0A4A}" scale="60" showPageBreaks="1" printArea="1" view="pageBreakPreview" topLeftCell="A7">
      <selection activeCell="C32" sqref="C32"/>
      <rowBreaks count="1" manualBreakCount="1">
        <brk id="87" max="16383" man="1"/>
      </rowBreaks>
      <pageMargins left="0.511811024" right="0.511811024" top="0.78740157499999996" bottom="0.78740157499999996" header="0.31496062000000002" footer="0.31496062000000002"/>
      <pageSetup paperSize="9" scale="50" orientation="portrait" r:id="rId2"/>
    </customSheetView>
  </customSheetViews>
  <mergeCells count="32">
    <mergeCell ref="A64:B64"/>
    <mergeCell ref="A1:C1"/>
    <mergeCell ref="A3:C3"/>
    <mergeCell ref="A4:C4"/>
    <mergeCell ref="A6:C6"/>
    <mergeCell ref="B9:C9"/>
    <mergeCell ref="A10:C10"/>
    <mergeCell ref="A29:C29"/>
    <mergeCell ref="A37:B37"/>
    <mergeCell ref="A46:B46"/>
    <mergeCell ref="A51:B51"/>
    <mergeCell ref="A59:B59"/>
    <mergeCell ref="A134:B134"/>
    <mergeCell ref="A69:B69"/>
    <mergeCell ref="A77:B77"/>
    <mergeCell ref="A86:B86"/>
    <mergeCell ref="A93:B93"/>
    <mergeCell ref="A99:B99"/>
    <mergeCell ref="A103:B103"/>
    <mergeCell ref="A106:B106"/>
    <mergeCell ref="A110:B110"/>
    <mergeCell ref="A117:B117"/>
    <mergeCell ref="A121:B121"/>
    <mergeCell ref="A130:B130"/>
    <mergeCell ref="A162:B162"/>
    <mergeCell ref="A169:B169"/>
    <mergeCell ref="A141:B141"/>
    <mergeCell ref="A145:B145"/>
    <mergeCell ref="B147:D147"/>
    <mergeCell ref="B151:D151"/>
    <mergeCell ref="B152:D152"/>
    <mergeCell ref="A156:B156"/>
  </mergeCells>
  <pageMargins left="0.511811024" right="0.511811024" top="0.78740157499999996" bottom="0.78740157499999996" header="0.31496062000000002" footer="0.31496062000000002"/>
  <pageSetup paperSize="9" scale="50" orientation="portrait" r:id="rId3"/>
  <rowBreaks count="1" manualBreakCount="1">
    <brk id="8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E169"/>
  <sheetViews>
    <sheetView view="pageBreakPreview" topLeftCell="A139" zoomScale="60" workbookViewId="0">
      <selection activeCell="C153" sqref="C153:C156"/>
    </sheetView>
  </sheetViews>
  <sheetFormatPr defaultColWidth="14.5703125" defaultRowHeight="15.75"/>
  <cols>
    <col min="1" max="1" width="38.42578125" style="7" customWidth="1"/>
    <col min="2" max="2" width="58" style="7" bestFit="1" customWidth="1"/>
    <col min="3" max="3" width="28.85546875" style="7" customWidth="1"/>
    <col min="4" max="4" width="23.7109375" style="7" customWidth="1"/>
    <col min="5" max="5" width="12" style="7" customWidth="1"/>
    <col min="6" max="6" width="28" style="7" bestFit="1" customWidth="1"/>
    <col min="7" max="7" width="10.140625" style="7" customWidth="1"/>
    <col min="8" max="8" width="14.7109375" style="7" customWidth="1"/>
    <col min="9" max="16384" width="14.5703125" style="7"/>
  </cols>
  <sheetData>
    <row r="1" spans="1:3" ht="16.5" thickBot="1">
      <c r="A1" s="93" t="s">
        <v>294</v>
      </c>
      <c r="B1" s="94"/>
      <c r="C1" s="95"/>
    </row>
    <row r="2" spans="1:3">
      <c r="A2" s="6"/>
      <c r="B2" s="6" t="s">
        <v>0</v>
      </c>
      <c r="C2" s="6"/>
    </row>
    <row r="3" spans="1:3">
      <c r="A3" s="97" t="s">
        <v>136</v>
      </c>
      <c r="B3" s="98"/>
      <c r="C3" s="99"/>
    </row>
    <row r="4" spans="1:3">
      <c r="A4" s="97" t="s">
        <v>122</v>
      </c>
      <c r="B4" s="98"/>
      <c r="C4" s="99"/>
    </row>
    <row r="5" spans="1:3">
      <c r="A5" s="8" t="s">
        <v>139</v>
      </c>
      <c r="B5" s="8" t="s">
        <v>140</v>
      </c>
      <c r="C5" s="8" t="s">
        <v>6</v>
      </c>
    </row>
    <row r="6" spans="1:3">
      <c r="A6" s="97" t="s">
        <v>119</v>
      </c>
      <c r="B6" s="98"/>
      <c r="C6" s="99"/>
    </row>
    <row r="7" spans="1:3">
      <c r="A7" s="8" t="s">
        <v>120</v>
      </c>
      <c r="B7" s="8" t="s">
        <v>123</v>
      </c>
      <c r="C7" s="8" t="s">
        <v>121</v>
      </c>
    </row>
    <row r="8" spans="1:3">
      <c r="A8" s="8" t="s">
        <v>124</v>
      </c>
      <c r="B8" s="8" t="s">
        <v>125</v>
      </c>
      <c r="C8" s="8" t="s">
        <v>126</v>
      </c>
    </row>
    <row r="9" spans="1:3">
      <c r="A9" s="8" t="s">
        <v>127</v>
      </c>
      <c r="B9" s="97" t="s">
        <v>128</v>
      </c>
      <c r="C9" s="99"/>
    </row>
    <row r="10" spans="1:3">
      <c r="A10" s="97" t="s">
        <v>129</v>
      </c>
      <c r="B10" s="98"/>
      <c r="C10" s="99"/>
    </row>
    <row r="11" spans="1:3">
      <c r="A11" s="8" t="s">
        <v>130</v>
      </c>
      <c r="B11" s="8" t="s">
        <v>131</v>
      </c>
      <c r="C11" s="8" t="s">
        <v>132</v>
      </c>
    </row>
    <row r="12" spans="1:3">
      <c r="A12" s="8" t="s">
        <v>133</v>
      </c>
      <c r="B12" s="8" t="s">
        <v>135</v>
      </c>
      <c r="C12" s="8" t="s">
        <v>134</v>
      </c>
    </row>
    <row r="14" spans="1:3">
      <c r="A14" s="9"/>
      <c r="B14" s="10"/>
    </row>
    <row r="15" spans="1:3">
      <c r="A15" s="47"/>
      <c r="B15" s="47" t="s">
        <v>7</v>
      </c>
      <c r="C15" s="47"/>
    </row>
    <row r="16" spans="1:3">
      <c r="A16" s="12" t="s">
        <v>1</v>
      </c>
      <c r="B16" s="13" t="s">
        <v>8</v>
      </c>
      <c r="C16" s="14"/>
    </row>
    <row r="17" spans="1:3">
      <c r="A17" s="12" t="s">
        <v>2</v>
      </c>
      <c r="B17" s="13" t="s">
        <v>9</v>
      </c>
      <c r="C17" s="14" t="s">
        <v>141</v>
      </c>
    </row>
    <row r="18" spans="1:3">
      <c r="A18" s="12" t="s">
        <v>3</v>
      </c>
      <c r="B18" s="13" t="s">
        <v>142</v>
      </c>
      <c r="C18" s="14" t="s">
        <v>159</v>
      </c>
    </row>
    <row r="19" spans="1:3">
      <c r="A19" s="12" t="s">
        <v>4</v>
      </c>
      <c r="B19" s="13" t="s">
        <v>10</v>
      </c>
      <c r="C19" s="14" t="s">
        <v>11</v>
      </c>
    </row>
    <row r="22" spans="1:3">
      <c r="A22" s="47" t="s">
        <v>12</v>
      </c>
      <c r="B22" s="47" t="s">
        <v>13</v>
      </c>
      <c r="C22" s="47" t="s">
        <v>14</v>
      </c>
    </row>
    <row r="23" spans="1:3">
      <c r="A23" s="14" t="s">
        <v>163</v>
      </c>
      <c r="B23" s="14" t="s">
        <v>162</v>
      </c>
      <c r="C23" s="43">
        <v>45</v>
      </c>
    </row>
    <row r="24" spans="1:3">
      <c r="A24" s="16"/>
      <c r="B24" s="16"/>
      <c r="C24" s="16"/>
    </row>
    <row r="25" spans="1:3">
      <c r="A25" s="9"/>
      <c r="B25" s="9"/>
      <c r="C25" s="9"/>
    </row>
    <row r="26" spans="1:3">
      <c r="A26" s="9"/>
      <c r="B26" s="17" t="s">
        <v>137</v>
      </c>
      <c r="C26" s="9"/>
    </row>
    <row r="27" spans="1:3">
      <c r="A27" s="9"/>
      <c r="B27" s="18"/>
      <c r="C27" s="9"/>
    </row>
    <row r="28" spans="1:3">
      <c r="A28" s="19"/>
    </row>
    <row r="29" spans="1:3">
      <c r="A29" s="96" t="s">
        <v>15</v>
      </c>
      <c r="B29" s="96"/>
      <c r="C29" s="96"/>
    </row>
    <row r="30" spans="1:3">
      <c r="A30" s="12">
        <v>1</v>
      </c>
      <c r="B30" s="20" t="s">
        <v>16</v>
      </c>
      <c r="C30" s="14" t="s">
        <v>166</v>
      </c>
    </row>
    <row r="31" spans="1:3">
      <c r="A31" s="12">
        <v>2</v>
      </c>
      <c r="B31" s="20" t="s">
        <v>17</v>
      </c>
      <c r="C31" s="15"/>
    </row>
    <row r="32" spans="1:3" ht="31.5">
      <c r="A32" s="12">
        <v>3</v>
      </c>
      <c r="B32" s="20" t="s">
        <v>18</v>
      </c>
      <c r="C32" s="21" t="s">
        <v>160</v>
      </c>
    </row>
    <row r="33" spans="1:3">
      <c r="A33" s="12">
        <v>4</v>
      </c>
      <c r="B33" s="20" t="s">
        <v>19</v>
      </c>
      <c r="C33" s="22">
        <v>44256</v>
      </c>
    </row>
    <row r="35" spans="1:3">
      <c r="A35" s="23" t="s">
        <v>20</v>
      </c>
    </row>
    <row r="36" spans="1:3">
      <c r="A36" s="19"/>
    </row>
    <row r="37" spans="1:3">
      <c r="A37" s="91" t="s">
        <v>21</v>
      </c>
      <c r="B37" s="91"/>
      <c r="C37" s="47" t="s">
        <v>22</v>
      </c>
    </row>
    <row r="38" spans="1:3">
      <c r="A38" s="12" t="s">
        <v>1</v>
      </c>
      <c r="B38" s="13" t="s">
        <v>145</v>
      </c>
      <c r="C38" s="15">
        <f>C31</f>
        <v>0</v>
      </c>
    </row>
    <row r="39" spans="1:3">
      <c r="A39" s="12" t="s">
        <v>2</v>
      </c>
      <c r="B39" s="13" t="s">
        <v>23</v>
      </c>
      <c r="C39" s="15"/>
    </row>
    <row r="40" spans="1:3">
      <c r="A40" s="12" t="s">
        <v>3</v>
      </c>
      <c r="B40" s="13" t="s">
        <v>24</v>
      </c>
      <c r="C40" s="15"/>
    </row>
    <row r="41" spans="1:3">
      <c r="A41" s="12" t="s">
        <v>4</v>
      </c>
      <c r="B41" s="13" t="s">
        <v>25</v>
      </c>
      <c r="C41" s="15"/>
    </row>
    <row r="42" spans="1:3">
      <c r="A42" s="12" t="s">
        <v>5</v>
      </c>
      <c r="B42" s="13" t="s">
        <v>26</v>
      </c>
      <c r="C42" s="15"/>
    </row>
    <row r="43" spans="1:3">
      <c r="A43" s="12" t="s">
        <v>27</v>
      </c>
      <c r="B43" s="13" t="s">
        <v>28</v>
      </c>
      <c r="C43" s="15"/>
    </row>
    <row r="44" spans="1:3">
      <c r="A44" s="12" t="s">
        <v>29</v>
      </c>
      <c r="B44" s="13" t="s">
        <v>30</v>
      </c>
      <c r="C44" s="15"/>
    </row>
    <row r="45" spans="1:3">
      <c r="A45" s="12" t="s">
        <v>31</v>
      </c>
      <c r="B45" s="13" t="s">
        <v>32</v>
      </c>
      <c r="C45" s="15"/>
    </row>
    <row r="46" spans="1:3">
      <c r="A46" s="90" t="s">
        <v>33</v>
      </c>
      <c r="B46" s="90"/>
      <c r="C46" s="15">
        <f>SUM(C38:C45)</f>
        <v>0</v>
      </c>
    </row>
    <row r="47" spans="1:3">
      <c r="A47" s="24" t="s">
        <v>148</v>
      </c>
      <c r="B47" s="24"/>
    </row>
    <row r="48" spans="1:3">
      <c r="A48" s="9"/>
      <c r="B48" s="9"/>
    </row>
    <row r="49" spans="1:3">
      <c r="A49" s="23" t="s">
        <v>34</v>
      </c>
    </row>
    <row r="50" spans="1:3">
      <c r="A50" s="19"/>
    </row>
    <row r="51" spans="1:3">
      <c r="A51" s="91" t="s">
        <v>35</v>
      </c>
      <c r="B51" s="91"/>
      <c r="C51" s="47" t="s">
        <v>22</v>
      </c>
    </row>
    <row r="52" spans="1:3">
      <c r="A52" s="12" t="s">
        <v>1</v>
      </c>
      <c r="B52" s="13" t="s">
        <v>36</v>
      </c>
      <c r="C52" s="25"/>
    </row>
    <row r="53" spans="1:3">
      <c r="A53" s="12" t="s">
        <v>2</v>
      </c>
      <c r="B53" s="13" t="s">
        <v>37</v>
      </c>
      <c r="C53" s="25"/>
    </row>
    <row r="54" spans="1:3">
      <c r="A54" s="12" t="s">
        <v>3</v>
      </c>
      <c r="B54" s="13" t="s">
        <v>143</v>
      </c>
      <c r="C54" s="25"/>
    </row>
    <row r="55" spans="1:3">
      <c r="A55" s="12" t="s">
        <v>4</v>
      </c>
      <c r="B55" s="13" t="s">
        <v>38</v>
      </c>
      <c r="C55" s="25"/>
    </row>
    <row r="56" spans="1:3">
      <c r="A56" s="12" t="s">
        <v>5</v>
      </c>
      <c r="B56" s="13" t="s">
        <v>39</v>
      </c>
      <c r="C56" s="25"/>
    </row>
    <row r="57" spans="1:3">
      <c r="A57" s="12" t="s">
        <v>27</v>
      </c>
      <c r="B57" s="13" t="s">
        <v>144</v>
      </c>
      <c r="C57" s="25"/>
    </row>
    <row r="58" spans="1:3">
      <c r="A58" s="12" t="s">
        <v>29</v>
      </c>
      <c r="B58" s="26" t="s">
        <v>32</v>
      </c>
      <c r="C58" s="25"/>
    </row>
    <row r="59" spans="1:3">
      <c r="A59" s="90" t="s">
        <v>40</v>
      </c>
      <c r="B59" s="90"/>
      <c r="C59" s="25"/>
    </row>
    <row r="60" spans="1:3" ht="63">
      <c r="A60" s="27" t="s">
        <v>41</v>
      </c>
      <c r="B60" s="28" t="s">
        <v>149</v>
      </c>
    </row>
    <row r="62" spans="1:3">
      <c r="A62" s="23" t="s">
        <v>42</v>
      </c>
    </row>
    <row r="63" spans="1:3">
      <c r="A63" s="19"/>
    </row>
    <row r="64" spans="1:3">
      <c r="A64" s="91" t="s">
        <v>43</v>
      </c>
      <c r="B64" s="91"/>
      <c r="C64" s="47" t="s">
        <v>22</v>
      </c>
    </row>
    <row r="65" spans="1:4">
      <c r="A65" s="12" t="s">
        <v>1</v>
      </c>
      <c r="B65" s="13" t="s">
        <v>44</v>
      </c>
      <c r="C65" s="25">
        <v>0</v>
      </c>
    </row>
    <row r="66" spans="1:4">
      <c r="A66" s="12" t="s">
        <v>2</v>
      </c>
      <c r="B66" s="13" t="s">
        <v>45</v>
      </c>
      <c r="C66" s="25">
        <v>0</v>
      </c>
    </row>
    <row r="67" spans="1:4">
      <c r="A67" s="12" t="s">
        <v>3</v>
      </c>
      <c r="B67" s="13" t="s">
        <v>46</v>
      </c>
      <c r="C67" s="25">
        <v>0</v>
      </c>
    </row>
    <row r="68" spans="1:4">
      <c r="A68" s="12" t="s">
        <v>4</v>
      </c>
      <c r="B68" s="13" t="s">
        <v>32</v>
      </c>
      <c r="C68" s="25"/>
    </row>
    <row r="69" spans="1:4">
      <c r="A69" s="92" t="s">
        <v>47</v>
      </c>
      <c r="B69" s="92"/>
      <c r="C69" s="25">
        <f>SUM(C65:C68)</f>
        <v>0</v>
      </c>
    </row>
    <row r="70" spans="1:4" ht="31.5">
      <c r="A70" s="29" t="s">
        <v>48</v>
      </c>
    </row>
    <row r="73" spans="1:4">
      <c r="A73" s="30" t="s">
        <v>150</v>
      </c>
    </row>
    <row r="74" spans="1:4">
      <c r="A74" s="19"/>
    </row>
    <row r="75" spans="1:4">
      <c r="A75" s="23" t="s">
        <v>50</v>
      </c>
    </row>
    <row r="76" spans="1:4">
      <c r="A76" s="19"/>
    </row>
    <row r="77" spans="1:4">
      <c r="A77" s="91" t="s">
        <v>51</v>
      </c>
      <c r="B77" s="91"/>
      <c r="C77" s="31" t="s">
        <v>52</v>
      </c>
      <c r="D77" s="47" t="s">
        <v>22</v>
      </c>
    </row>
    <row r="78" spans="1:4">
      <c r="A78" s="12" t="s">
        <v>1</v>
      </c>
      <c r="B78" s="13" t="s">
        <v>53</v>
      </c>
      <c r="C78" s="32"/>
      <c r="D78" s="25">
        <f t="shared" ref="D78:D85" si="0">C78*$C$46</f>
        <v>0</v>
      </c>
    </row>
    <row r="79" spans="1:4">
      <c r="A79" s="12" t="s">
        <v>2</v>
      </c>
      <c r="B79" s="13" t="s">
        <v>54</v>
      </c>
      <c r="C79" s="32"/>
      <c r="D79" s="25">
        <f t="shared" si="0"/>
        <v>0</v>
      </c>
    </row>
    <row r="80" spans="1:4">
      <c r="A80" s="12" t="s">
        <v>3</v>
      </c>
      <c r="B80" s="13" t="s">
        <v>55</v>
      </c>
      <c r="C80" s="32"/>
      <c r="D80" s="25">
        <f t="shared" si="0"/>
        <v>0</v>
      </c>
    </row>
    <row r="81" spans="1:4">
      <c r="A81" s="12" t="s">
        <v>4</v>
      </c>
      <c r="B81" s="13" t="s">
        <v>56</v>
      </c>
      <c r="C81" s="32"/>
      <c r="D81" s="25">
        <f t="shared" si="0"/>
        <v>0</v>
      </c>
    </row>
    <row r="82" spans="1:4">
      <c r="A82" s="12" t="s">
        <v>5</v>
      </c>
      <c r="B82" s="13" t="s">
        <v>57</v>
      </c>
      <c r="C82" s="32"/>
      <c r="D82" s="25">
        <f t="shared" si="0"/>
        <v>0</v>
      </c>
    </row>
    <row r="83" spans="1:4">
      <c r="A83" s="12" t="s">
        <v>27</v>
      </c>
      <c r="B83" s="13" t="s">
        <v>58</v>
      </c>
      <c r="C83" s="32"/>
      <c r="D83" s="25">
        <f t="shared" si="0"/>
        <v>0</v>
      </c>
    </row>
    <row r="84" spans="1:4">
      <c r="A84" s="12" t="s">
        <v>29</v>
      </c>
      <c r="B84" s="13" t="s">
        <v>59</v>
      </c>
      <c r="C84" s="32"/>
      <c r="D84" s="25">
        <f t="shared" si="0"/>
        <v>0</v>
      </c>
    </row>
    <row r="85" spans="1:4">
      <c r="A85" s="12" t="s">
        <v>31</v>
      </c>
      <c r="B85" s="13" t="s">
        <v>60</v>
      </c>
      <c r="C85" s="32"/>
      <c r="D85" s="25">
        <f t="shared" si="0"/>
        <v>0</v>
      </c>
    </row>
    <row r="86" spans="1:4">
      <c r="A86" s="92" t="s">
        <v>40</v>
      </c>
      <c r="B86" s="92"/>
      <c r="C86" s="32"/>
      <c r="D86" s="25">
        <f>SUM(D78:D85)</f>
        <v>0</v>
      </c>
    </row>
    <row r="87" spans="1:4" ht="63">
      <c r="A87" s="27" t="s">
        <v>113</v>
      </c>
      <c r="B87" s="28" t="s">
        <v>146</v>
      </c>
    </row>
    <row r="88" spans="1:4" ht="47.25">
      <c r="A88" s="27" t="s">
        <v>112</v>
      </c>
      <c r="B88" s="28" t="s">
        <v>147</v>
      </c>
    </row>
    <row r="91" spans="1:4">
      <c r="A91" s="23" t="s">
        <v>107</v>
      </c>
    </row>
    <row r="92" spans="1:4">
      <c r="A92" s="19"/>
    </row>
    <row r="93" spans="1:4">
      <c r="A93" s="91" t="s">
        <v>111</v>
      </c>
      <c r="B93" s="91"/>
      <c r="C93" s="47" t="s">
        <v>52</v>
      </c>
      <c r="D93" s="47" t="s">
        <v>22</v>
      </c>
    </row>
    <row r="94" spans="1:4">
      <c r="A94" s="12" t="s">
        <v>1</v>
      </c>
      <c r="B94" s="13" t="s">
        <v>61</v>
      </c>
      <c r="C94" s="32"/>
      <c r="D94" s="25">
        <f>C94*$C$46</f>
        <v>0</v>
      </c>
    </row>
    <row r="95" spans="1:4">
      <c r="A95" s="12" t="s">
        <v>2</v>
      </c>
      <c r="B95" s="50" t="s">
        <v>167</v>
      </c>
      <c r="C95" s="48"/>
      <c r="D95" s="49">
        <f t="shared" ref="D95:D96" si="1">C95*$C$46</f>
        <v>0</v>
      </c>
    </row>
    <row r="96" spans="1:4">
      <c r="A96" s="12" t="s">
        <v>3</v>
      </c>
      <c r="B96" s="50" t="s">
        <v>168</v>
      </c>
      <c r="C96" s="48"/>
      <c r="D96" s="49">
        <f t="shared" si="1"/>
        <v>0</v>
      </c>
    </row>
    <row r="97" spans="1:4">
      <c r="A97" s="14"/>
      <c r="B97" s="33" t="s">
        <v>62</v>
      </c>
      <c r="C97" s="32"/>
      <c r="D97" s="25">
        <f>C97*$C$46</f>
        <v>0</v>
      </c>
    </row>
    <row r="98" spans="1:4">
      <c r="A98" s="12" t="s">
        <v>4</v>
      </c>
      <c r="B98" s="13" t="s">
        <v>108</v>
      </c>
      <c r="C98" s="32"/>
      <c r="D98" s="25">
        <f>C98*$C$46</f>
        <v>0</v>
      </c>
    </row>
    <row r="99" spans="1:4">
      <c r="A99" s="92" t="s">
        <v>47</v>
      </c>
      <c r="B99" s="92"/>
      <c r="C99" s="32"/>
      <c r="D99" s="25">
        <f>C99*$C$46</f>
        <v>0</v>
      </c>
    </row>
    <row r="101" spans="1:4">
      <c r="A101" s="23" t="s">
        <v>63</v>
      </c>
    </row>
    <row r="102" spans="1:4">
      <c r="A102" s="19"/>
    </row>
    <row r="103" spans="1:4">
      <c r="A103" s="91" t="s">
        <v>64</v>
      </c>
      <c r="B103" s="91"/>
      <c r="C103" s="47" t="s">
        <v>52</v>
      </c>
      <c r="D103" s="47" t="s">
        <v>22</v>
      </c>
    </row>
    <row r="104" spans="1:4">
      <c r="A104" s="12" t="s">
        <v>1</v>
      </c>
      <c r="B104" s="13" t="s">
        <v>65</v>
      </c>
      <c r="C104" s="32"/>
      <c r="D104" s="25">
        <f>C104*$C$46</f>
        <v>0</v>
      </c>
    </row>
    <row r="105" spans="1:4">
      <c r="A105" s="12" t="s">
        <v>2</v>
      </c>
      <c r="B105" s="13" t="s">
        <v>66</v>
      </c>
      <c r="C105" s="32"/>
      <c r="D105" s="25">
        <f>C105*$C$46</f>
        <v>0</v>
      </c>
    </row>
    <row r="106" spans="1:4">
      <c r="A106" s="92" t="s">
        <v>47</v>
      </c>
      <c r="B106" s="92"/>
      <c r="C106" s="32"/>
      <c r="D106" s="25">
        <f>SUM(D104:D105)</f>
        <v>0</v>
      </c>
    </row>
    <row r="108" spans="1:4">
      <c r="A108" s="23" t="s">
        <v>67</v>
      </c>
    </row>
    <row r="109" spans="1:4">
      <c r="A109" s="19"/>
    </row>
    <row r="110" spans="1:4">
      <c r="A110" s="91" t="s">
        <v>68</v>
      </c>
      <c r="B110" s="91"/>
      <c r="C110" s="47" t="s">
        <v>52</v>
      </c>
      <c r="D110" s="47" t="s">
        <v>22</v>
      </c>
    </row>
    <row r="111" spans="1:4">
      <c r="A111" s="12" t="s">
        <v>1</v>
      </c>
      <c r="B111" s="13" t="s">
        <v>69</v>
      </c>
      <c r="C111" s="32"/>
      <c r="D111" s="25">
        <f t="shared" ref="D111:D116" si="2">C111*$C$46</f>
        <v>0</v>
      </c>
    </row>
    <row r="112" spans="1:4">
      <c r="A112" s="12" t="s">
        <v>2</v>
      </c>
      <c r="B112" s="13" t="s">
        <v>70</v>
      </c>
      <c r="C112" s="32"/>
      <c r="D112" s="25">
        <f t="shared" si="2"/>
        <v>0</v>
      </c>
    </row>
    <row r="113" spans="1:4">
      <c r="A113" s="12" t="s">
        <v>3</v>
      </c>
      <c r="B113" s="13" t="s">
        <v>71</v>
      </c>
      <c r="C113" s="32"/>
      <c r="D113" s="25">
        <f>C113*$C$46</f>
        <v>0</v>
      </c>
    </row>
    <row r="114" spans="1:4">
      <c r="A114" s="12" t="s">
        <v>4</v>
      </c>
      <c r="B114" s="13" t="s">
        <v>72</v>
      </c>
      <c r="C114" s="32"/>
      <c r="D114" s="25">
        <f t="shared" si="2"/>
        <v>0</v>
      </c>
    </row>
    <row r="115" spans="1:4">
      <c r="A115" s="12" t="s">
        <v>5</v>
      </c>
      <c r="B115" s="13" t="s">
        <v>73</v>
      </c>
      <c r="C115" s="32"/>
      <c r="D115" s="25">
        <f t="shared" si="2"/>
        <v>0</v>
      </c>
    </row>
    <row r="116" spans="1:4">
      <c r="A116" s="12" t="s">
        <v>27</v>
      </c>
      <c r="B116" s="13" t="s">
        <v>74</v>
      </c>
      <c r="C116" s="32"/>
      <c r="D116" s="25">
        <f t="shared" si="2"/>
        <v>0</v>
      </c>
    </row>
    <row r="117" spans="1:4">
      <c r="A117" s="92" t="s">
        <v>47</v>
      </c>
      <c r="B117" s="92"/>
      <c r="C117" s="32"/>
      <c r="D117" s="25">
        <f>SUM(D111:D116)</f>
        <v>0</v>
      </c>
    </row>
    <row r="119" spans="1:4">
      <c r="A119" s="30" t="s">
        <v>75</v>
      </c>
    </row>
    <row r="120" spans="1:4">
      <c r="A120" s="19"/>
    </row>
    <row r="121" spans="1:4">
      <c r="A121" s="91" t="s">
        <v>76</v>
      </c>
      <c r="B121" s="91"/>
      <c r="C121" s="47" t="s">
        <v>52</v>
      </c>
      <c r="D121" s="47" t="s">
        <v>22</v>
      </c>
    </row>
    <row r="122" spans="1:4">
      <c r="A122" s="12" t="s">
        <v>1</v>
      </c>
      <c r="B122" s="13" t="s">
        <v>109</v>
      </c>
      <c r="C122" s="32"/>
      <c r="D122" s="25">
        <f t="shared" ref="D122:D130" si="3">C122*$C$46</f>
        <v>0</v>
      </c>
    </row>
    <row r="123" spans="1:4">
      <c r="A123" s="12" t="s">
        <v>2</v>
      </c>
      <c r="B123" s="13" t="s">
        <v>77</v>
      </c>
      <c r="C123" s="32"/>
      <c r="D123" s="25">
        <f t="shared" si="3"/>
        <v>0</v>
      </c>
    </row>
    <row r="124" spans="1:4">
      <c r="A124" s="12" t="s">
        <v>3</v>
      </c>
      <c r="B124" s="13" t="s">
        <v>78</v>
      </c>
      <c r="C124" s="32"/>
      <c r="D124" s="25">
        <f t="shared" si="3"/>
        <v>0</v>
      </c>
    </row>
    <row r="125" spans="1:4">
      <c r="A125" s="12" t="s">
        <v>4</v>
      </c>
      <c r="B125" s="13" t="s">
        <v>79</v>
      </c>
      <c r="C125" s="32"/>
      <c r="D125" s="25">
        <f t="shared" si="3"/>
        <v>0</v>
      </c>
    </row>
    <row r="126" spans="1:4">
      <c r="A126" s="12" t="s">
        <v>5</v>
      </c>
      <c r="B126" s="13" t="s">
        <v>80</v>
      </c>
      <c r="C126" s="32"/>
      <c r="D126" s="25">
        <f t="shared" si="3"/>
        <v>0</v>
      </c>
    </row>
    <row r="127" spans="1:4">
      <c r="A127" s="12" t="s">
        <v>27</v>
      </c>
      <c r="B127" s="13" t="s">
        <v>32</v>
      </c>
      <c r="C127" s="32"/>
      <c r="D127" s="25">
        <f t="shared" si="3"/>
        <v>0</v>
      </c>
    </row>
    <row r="128" spans="1:4">
      <c r="A128" s="14"/>
      <c r="B128" s="33" t="s">
        <v>62</v>
      </c>
      <c r="C128" s="32">
        <f>SUM(C122:C127)</f>
        <v>0</v>
      </c>
      <c r="D128" s="25">
        <f t="shared" si="3"/>
        <v>0</v>
      </c>
    </row>
    <row r="129" spans="1:4">
      <c r="A129" s="12" t="s">
        <v>29</v>
      </c>
      <c r="B129" s="13" t="s">
        <v>81</v>
      </c>
      <c r="C129" s="32">
        <f>C128*C86</f>
        <v>0</v>
      </c>
      <c r="D129" s="25">
        <f t="shared" si="3"/>
        <v>0</v>
      </c>
    </row>
    <row r="130" spans="1:4">
      <c r="A130" s="92" t="s">
        <v>47</v>
      </c>
      <c r="B130" s="92"/>
      <c r="C130" s="32">
        <f>C128+C129</f>
        <v>0</v>
      </c>
      <c r="D130" s="25">
        <f t="shared" si="3"/>
        <v>0</v>
      </c>
    </row>
    <row r="132" spans="1:4">
      <c r="A132" s="30" t="s">
        <v>82</v>
      </c>
    </row>
    <row r="133" spans="1:4">
      <c r="A133" s="19"/>
    </row>
    <row r="134" spans="1:4">
      <c r="A134" s="91" t="s">
        <v>83</v>
      </c>
      <c r="B134" s="91"/>
      <c r="C134" s="47" t="s">
        <v>52</v>
      </c>
      <c r="D134" s="47" t="s">
        <v>22</v>
      </c>
    </row>
    <row r="135" spans="1:4">
      <c r="A135" s="34" t="s">
        <v>84</v>
      </c>
      <c r="B135" s="13" t="s">
        <v>117</v>
      </c>
      <c r="C135" s="32">
        <f>C86</f>
        <v>0</v>
      </c>
      <c r="D135" s="25">
        <f>D86</f>
        <v>0</v>
      </c>
    </row>
    <row r="136" spans="1:4">
      <c r="A136" s="34" t="s">
        <v>85</v>
      </c>
      <c r="B136" s="13" t="s">
        <v>118</v>
      </c>
      <c r="C136" s="32">
        <f>C99</f>
        <v>0</v>
      </c>
      <c r="D136" s="25">
        <f>D99</f>
        <v>0</v>
      </c>
    </row>
    <row r="137" spans="1:4">
      <c r="A137" s="34" t="s">
        <v>86</v>
      </c>
      <c r="B137" s="13" t="s">
        <v>65</v>
      </c>
      <c r="C137" s="32">
        <f>C106</f>
        <v>0</v>
      </c>
      <c r="D137" s="25">
        <f>D106</f>
        <v>0</v>
      </c>
    </row>
    <row r="138" spans="1:4">
      <c r="A138" s="34" t="s">
        <v>87</v>
      </c>
      <c r="B138" s="13" t="s">
        <v>88</v>
      </c>
      <c r="C138" s="32">
        <f>C117</f>
        <v>0</v>
      </c>
      <c r="D138" s="25">
        <f>D117</f>
        <v>0</v>
      </c>
    </row>
    <row r="139" spans="1:4">
      <c r="A139" s="34" t="s">
        <v>89</v>
      </c>
      <c r="B139" s="13" t="s">
        <v>90</v>
      </c>
      <c r="C139" s="32">
        <f>C130</f>
        <v>0</v>
      </c>
      <c r="D139" s="25">
        <f>D130</f>
        <v>0</v>
      </c>
    </row>
    <row r="140" spans="1:4">
      <c r="A140" s="34" t="s">
        <v>91</v>
      </c>
      <c r="B140" s="13" t="s">
        <v>32</v>
      </c>
      <c r="C140" s="32"/>
      <c r="D140" s="25"/>
    </row>
    <row r="141" spans="1:4">
      <c r="A141" s="92" t="s">
        <v>47</v>
      </c>
      <c r="B141" s="92"/>
      <c r="C141" s="32">
        <f>SUM(C135:C140)</f>
        <v>0</v>
      </c>
      <c r="D141" s="25">
        <f>SUM(D135:D140)</f>
        <v>0</v>
      </c>
    </row>
    <row r="142" spans="1:4">
      <c r="D142" s="35"/>
    </row>
    <row r="143" spans="1:4">
      <c r="A143" s="23" t="s">
        <v>92</v>
      </c>
    </row>
    <row r="144" spans="1:4">
      <c r="A144" s="19"/>
    </row>
    <row r="145" spans="1:5">
      <c r="A145" s="91" t="s">
        <v>93</v>
      </c>
      <c r="B145" s="91"/>
      <c r="C145" s="47" t="s">
        <v>52</v>
      </c>
      <c r="D145" s="47" t="s">
        <v>22</v>
      </c>
    </row>
    <row r="146" spans="1:5">
      <c r="A146" s="12" t="s">
        <v>1</v>
      </c>
      <c r="B146" s="13" t="s">
        <v>94</v>
      </c>
      <c r="C146" s="32"/>
      <c r="D146" s="15">
        <f>C146*C167</f>
        <v>0</v>
      </c>
    </row>
    <row r="147" spans="1:5" ht="15" customHeight="1">
      <c r="A147" s="12" t="s">
        <v>2</v>
      </c>
      <c r="B147" s="100" t="s">
        <v>95</v>
      </c>
      <c r="C147" s="100"/>
      <c r="D147" s="100"/>
      <c r="E147" s="36"/>
    </row>
    <row r="148" spans="1:5">
      <c r="A148" s="12"/>
      <c r="B148" s="13" t="s">
        <v>96</v>
      </c>
      <c r="C148" s="32"/>
      <c r="D148" s="15">
        <f>(($C$167+$D$146+$D$155)/(1-$C$154))*C148</f>
        <v>0</v>
      </c>
      <c r="E148" s="36"/>
    </row>
    <row r="149" spans="1:5">
      <c r="A149" s="12"/>
      <c r="B149" s="13" t="s">
        <v>97</v>
      </c>
      <c r="C149" s="32"/>
      <c r="D149" s="15">
        <f>(($C$167+$D$146+$D$155)/(1-$C$154))*C149</f>
        <v>0</v>
      </c>
      <c r="E149" s="36"/>
    </row>
    <row r="150" spans="1:5">
      <c r="A150" s="12"/>
      <c r="B150" s="13" t="s">
        <v>110</v>
      </c>
      <c r="C150" s="32"/>
      <c r="D150" s="15">
        <f>(($C$167+$D$146+$D$155)/(1-$C$154))*C150</f>
        <v>0</v>
      </c>
      <c r="E150" s="36"/>
    </row>
    <row r="151" spans="1:5" ht="15" customHeight="1">
      <c r="A151" s="12"/>
      <c r="B151" s="100" t="s">
        <v>98</v>
      </c>
      <c r="C151" s="100"/>
      <c r="D151" s="100"/>
    </row>
    <row r="152" spans="1:5">
      <c r="A152" s="12"/>
      <c r="B152" s="100" t="s">
        <v>99</v>
      </c>
      <c r="C152" s="100"/>
      <c r="D152" s="100"/>
    </row>
    <row r="153" spans="1:5">
      <c r="A153" s="12"/>
      <c r="B153" s="13" t="s">
        <v>100</v>
      </c>
      <c r="C153" s="32"/>
      <c r="D153" s="15">
        <f>(($C$167+$D$146+$D$155)/(1-$C$154))*C153</f>
        <v>0</v>
      </c>
    </row>
    <row r="154" spans="1:5">
      <c r="A154" s="12"/>
      <c r="B154" s="13" t="s">
        <v>101</v>
      </c>
      <c r="C154" s="32"/>
      <c r="D154" s="15">
        <f>(($C$167+$D$146+$D$155)/(1-$C$154))*C154</f>
        <v>0</v>
      </c>
    </row>
    <row r="155" spans="1:5">
      <c r="A155" s="12" t="s">
        <v>3</v>
      </c>
      <c r="B155" s="13" t="s">
        <v>102</v>
      </c>
      <c r="C155" s="32"/>
      <c r="D155" s="15">
        <f>C155*(C167+D146)</f>
        <v>0</v>
      </c>
    </row>
    <row r="156" spans="1:5">
      <c r="A156" s="101" t="s">
        <v>47</v>
      </c>
      <c r="B156" s="101"/>
      <c r="C156" s="37"/>
      <c r="D156" s="38">
        <f>SUM(D146,D154,D155)</f>
        <v>0</v>
      </c>
    </row>
    <row r="157" spans="1:5" s="9" customFormat="1" ht="78.75">
      <c r="A157" s="29" t="s">
        <v>116</v>
      </c>
      <c r="B157" s="39"/>
      <c r="C157" s="40"/>
      <c r="D157" s="41"/>
    </row>
    <row r="158" spans="1:5" ht="31.5">
      <c r="A158" s="29" t="s">
        <v>114</v>
      </c>
    </row>
    <row r="159" spans="1:5" ht="47.25">
      <c r="A159" s="29" t="s">
        <v>115</v>
      </c>
    </row>
    <row r="160" spans="1:5">
      <c r="A160" s="42"/>
      <c r="B160" s="30" t="s">
        <v>138</v>
      </c>
    </row>
    <row r="161" spans="1:3">
      <c r="A161" s="19"/>
    </row>
    <row r="162" spans="1:3">
      <c r="A162" s="91" t="s">
        <v>103</v>
      </c>
      <c r="B162" s="91"/>
      <c r="C162" s="47" t="s">
        <v>22</v>
      </c>
    </row>
    <row r="163" spans="1:3">
      <c r="A163" s="12" t="s">
        <v>1</v>
      </c>
      <c r="B163" s="13" t="s">
        <v>20</v>
      </c>
      <c r="C163" s="15">
        <f>C46</f>
        <v>0</v>
      </c>
    </row>
    <row r="164" spans="1:3">
      <c r="A164" s="12" t="s">
        <v>2</v>
      </c>
      <c r="B164" s="13" t="s">
        <v>34</v>
      </c>
      <c r="C164" s="15">
        <f>C59</f>
        <v>0</v>
      </c>
    </row>
    <row r="165" spans="1:3">
      <c r="A165" s="12" t="s">
        <v>3</v>
      </c>
      <c r="B165" s="13" t="s">
        <v>104</v>
      </c>
      <c r="C165" s="15">
        <f>C69</f>
        <v>0</v>
      </c>
    </row>
    <row r="166" spans="1:3">
      <c r="A166" s="12" t="s">
        <v>4</v>
      </c>
      <c r="B166" s="13" t="s">
        <v>49</v>
      </c>
      <c r="C166" s="15">
        <f>D141</f>
        <v>0</v>
      </c>
    </row>
    <row r="167" spans="1:3">
      <c r="A167" s="14"/>
      <c r="B167" s="33" t="s">
        <v>105</v>
      </c>
      <c r="C167" s="15">
        <f>SUM(C163:C166)</f>
        <v>0</v>
      </c>
    </row>
    <row r="168" spans="1:3">
      <c r="A168" s="12" t="s">
        <v>5</v>
      </c>
      <c r="B168" s="13" t="s">
        <v>92</v>
      </c>
      <c r="C168" s="15">
        <f>D156</f>
        <v>0</v>
      </c>
    </row>
    <row r="169" spans="1:3">
      <c r="A169" s="92" t="s">
        <v>106</v>
      </c>
      <c r="B169" s="92"/>
      <c r="C169" s="15">
        <f>C167+C168</f>
        <v>0</v>
      </c>
    </row>
  </sheetData>
  <customSheetViews>
    <customSheetView guid="{9D1E50CE-11E8-4C04-B2DA-0537E77D1431}" scale="60" showPageBreaks="1" printArea="1" view="pageBreakPreview" topLeftCell="A139">
      <selection activeCell="C153" sqref="C153:C156"/>
      <rowBreaks count="1" manualBreakCount="1">
        <brk id="87" max="16383" man="1"/>
      </rowBreaks>
      <pageMargins left="0.511811024" right="0.511811024" top="0.78740157499999996" bottom="0.78740157499999996" header="0.31496062000000002" footer="0.31496062000000002"/>
      <pageSetup paperSize="9" scale="50" orientation="portrait" r:id="rId1"/>
    </customSheetView>
    <customSheetView guid="{CE0B4D02-D1E9-46BC-AAD9-52AE30CE0A4A}" scale="60" showPageBreaks="1" printArea="1" view="pageBreakPreview" topLeftCell="A7">
      <selection activeCell="C31" sqref="C31"/>
      <rowBreaks count="1" manualBreakCount="1">
        <brk id="87" max="16383" man="1"/>
      </rowBreaks>
      <pageMargins left="0.511811024" right="0.511811024" top="0.78740157499999996" bottom="0.78740157499999996" header="0.31496062000000002" footer="0.31496062000000002"/>
      <pageSetup paperSize="9" scale="50" orientation="portrait" r:id="rId2"/>
    </customSheetView>
  </customSheetViews>
  <mergeCells count="32">
    <mergeCell ref="A64:B64"/>
    <mergeCell ref="A1:C1"/>
    <mergeCell ref="A3:C3"/>
    <mergeCell ref="A4:C4"/>
    <mergeCell ref="A6:C6"/>
    <mergeCell ref="B9:C9"/>
    <mergeCell ref="A10:C10"/>
    <mergeCell ref="A29:C29"/>
    <mergeCell ref="A37:B37"/>
    <mergeCell ref="A46:B46"/>
    <mergeCell ref="A51:B51"/>
    <mergeCell ref="A59:B59"/>
    <mergeCell ref="A134:B134"/>
    <mergeCell ref="A69:B69"/>
    <mergeCell ref="A77:B77"/>
    <mergeCell ref="A86:B86"/>
    <mergeCell ref="A93:B93"/>
    <mergeCell ref="A99:B99"/>
    <mergeCell ref="A103:B103"/>
    <mergeCell ref="A106:B106"/>
    <mergeCell ref="A110:B110"/>
    <mergeCell ref="A117:B117"/>
    <mergeCell ref="A121:B121"/>
    <mergeCell ref="A130:B130"/>
    <mergeCell ref="A162:B162"/>
    <mergeCell ref="A169:B169"/>
    <mergeCell ref="A141:B141"/>
    <mergeCell ref="A145:B145"/>
    <mergeCell ref="B147:D147"/>
    <mergeCell ref="B151:D151"/>
    <mergeCell ref="B152:D152"/>
    <mergeCell ref="A156:B156"/>
  </mergeCells>
  <pageMargins left="0.511811024" right="0.511811024" top="0.78740157499999996" bottom="0.78740157499999996" header="0.31496062000000002" footer="0.31496062000000002"/>
  <pageSetup paperSize="9" scale="50" orientation="portrait" r:id="rId3"/>
  <rowBreaks count="1" manualBreakCount="1">
    <brk id="8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E169"/>
  <sheetViews>
    <sheetView view="pageBreakPreview" topLeftCell="A118" zoomScale="60" workbookViewId="0">
      <selection activeCell="C153" sqref="C153"/>
    </sheetView>
  </sheetViews>
  <sheetFormatPr defaultColWidth="14.5703125" defaultRowHeight="15.75"/>
  <cols>
    <col min="1" max="1" width="38.42578125" style="7" customWidth="1"/>
    <col min="2" max="2" width="58" style="7" bestFit="1" customWidth="1"/>
    <col min="3" max="3" width="28.85546875" style="7" customWidth="1"/>
    <col min="4" max="4" width="23.7109375" style="7" customWidth="1"/>
    <col min="5" max="5" width="12" style="7" customWidth="1"/>
    <col min="6" max="6" width="28" style="7" bestFit="1" customWidth="1"/>
    <col min="7" max="7" width="10.140625" style="7" customWidth="1"/>
    <col min="8" max="8" width="14.7109375" style="7" customWidth="1"/>
    <col min="9" max="16384" width="14.5703125" style="7"/>
  </cols>
  <sheetData>
    <row r="1" spans="1:3" ht="16.5" thickBot="1">
      <c r="A1" s="93" t="s">
        <v>295</v>
      </c>
      <c r="B1" s="94"/>
      <c r="C1" s="95"/>
    </row>
    <row r="2" spans="1:3">
      <c r="A2" s="6"/>
      <c r="B2" s="6" t="s">
        <v>0</v>
      </c>
      <c r="C2" s="6"/>
    </row>
    <row r="3" spans="1:3">
      <c r="A3" s="97" t="s">
        <v>136</v>
      </c>
      <c r="B3" s="98"/>
      <c r="C3" s="99"/>
    </row>
    <row r="4" spans="1:3">
      <c r="A4" s="97" t="s">
        <v>122</v>
      </c>
      <c r="B4" s="98"/>
      <c r="C4" s="99"/>
    </row>
    <row r="5" spans="1:3">
      <c r="A5" s="8" t="s">
        <v>139</v>
      </c>
      <c r="B5" s="8" t="s">
        <v>140</v>
      </c>
      <c r="C5" s="8" t="s">
        <v>6</v>
      </c>
    </row>
    <row r="6" spans="1:3">
      <c r="A6" s="97" t="s">
        <v>119</v>
      </c>
      <c r="B6" s="98"/>
      <c r="C6" s="99"/>
    </row>
    <row r="7" spans="1:3">
      <c r="A7" s="8" t="s">
        <v>120</v>
      </c>
      <c r="B7" s="8" t="s">
        <v>123</v>
      </c>
      <c r="C7" s="8" t="s">
        <v>121</v>
      </c>
    </row>
    <row r="8" spans="1:3">
      <c r="A8" s="8" t="s">
        <v>124</v>
      </c>
      <c r="B8" s="8" t="s">
        <v>125</v>
      </c>
      <c r="C8" s="8" t="s">
        <v>126</v>
      </c>
    </row>
    <row r="9" spans="1:3">
      <c r="A9" s="8" t="s">
        <v>127</v>
      </c>
      <c r="B9" s="97" t="s">
        <v>128</v>
      </c>
      <c r="C9" s="99"/>
    </row>
    <row r="10" spans="1:3">
      <c r="A10" s="97" t="s">
        <v>129</v>
      </c>
      <c r="B10" s="98"/>
      <c r="C10" s="99"/>
    </row>
    <row r="11" spans="1:3">
      <c r="A11" s="8" t="s">
        <v>130</v>
      </c>
      <c r="B11" s="8" t="s">
        <v>131</v>
      </c>
      <c r="C11" s="8" t="s">
        <v>132</v>
      </c>
    </row>
    <row r="12" spans="1:3">
      <c r="A12" s="8" t="s">
        <v>133</v>
      </c>
      <c r="B12" s="8" t="s">
        <v>135</v>
      </c>
      <c r="C12" s="8" t="s">
        <v>134</v>
      </c>
    </row>
    <row r="14" spans="1:3">
      <c r="A14" s="9"/>
      <c r="B14" s="10"/>
    </row>
    <row r="15" spans="1:3">
      <c r="A15" s="47"/>
      <c r="B15" s="47" t="s">
        <v>7</v>
      </c>
      <c r="C15" s="47"/>
    </row>
    <row r="16" spans="1:3">
      <c r="A16" s="12" t="s">
        <v>1</v>
      </c>
      <c r="B16" s="13" t="s">
        <v>8</v>
      </c>
      <c r="C16" s="14"/>
    </row>
    <row r="17" spans="1:3">
      <c r="A17" s="12" t="s">
        <v>2</v>
      </c>
      <c r="B17" s="13" t="s">
        <v>9</v>
      </c>
      <c r="C17" s="14" t="s">
        <v>141</v>
      </c>
    </row>
    <row r="18" spans="1:3">
      <c r="A18" s="12" t="s">
        <v>3</v>
      </c>
      <c r="B18" s="13" t="s">
        <v>142</v>
      </c>
      <c r="C18" s="14" t="s">
        <v>159</v>
      </c>
    </row>
    <row r="19" spans="1:3">
      <c r="A19" s="12" t="s">
        <v>4</v>
      </c>
      <c r="B19" s="13" t="s">
        <v>10</v>
      </c>
      <c r="C19" s="14" t="s">
        <v>11</v>
      </c>
    </row>
    <row r="22" spans="1:3">
      <c r="A22" s="47" t="s">
        <v>12</v>
      </c>
      <c r="B22" s="47" t="s">
        <v>13</v>
      </c>
      <c r="C22" s="47" t="s">
        <v>14</v>
      </c>
    </row>
    <row r="23" spans="1:3">
      <c r="A23" s="14" t="s">
        <v>163</v>
      </c>
      <c r="B23" s="14" t="s">
        <v>170</v>
      </c>
      <c r="C23" s="43">
        <v>33</v>
      </c>
    </row>
    <row r="24" spans="1:3">
      <c r="A24" s="16"/>
      <c r="B24" s="16"/>
      <c r="C24" s="16"/>
    </row>
    <row r="25" spans="1:3">
      <c r="A25" s="9"/>
      <c r="B25" s="9"/>
      <c r="C25" s="9"/>
    </row>
    <row r="26" spans="1:3">
      <c r="A26" s="9"/>
      <c r="B26" s="17" t="s">
        <v>137</v>
      </c>
      <c r="C26" s="9"/>
    </row>
    <row r="27" spans="1:3">
      <c r="A27" s="9"/>
      <c r="B27" s="18"/>
      <c r="C27" s="9"/>
    </row>
    <row r="28" spans="1:3">
      <c r="A28" s="19"/>
    </row>
    <row r="29" spans="1:3">
      <c r="A29" s="96" t="s">
        <v>15</v>
      </c>
      <c r="B29" s="96"/>
      <c r="C29" s="96"/>
    </row>
    <row r="30" spans="1:3">
      <c r="A30" s="12">
        <v>1</v>
      </c>
      <c r="B30" s="20" t="s">
        <v>16</v>
      </c>
      <c r="C30" s="14" t="s">
        <v>166</v>
      </c>
    </row>
    <row r="31" spans="1:3">
      <c r="A31" s="12">
        <v>2</v>
      </c>
      <c r="B31" s="20" t="s">
        <v>17</v>
      </c>
      <c r="C31" s="15"/>
    </row>
    <row r="32" spans="1:3" ht="31.5">
      <c r="A32" s="12">
        <v>3</v>
      </c>
      <c r="B32" s="20" t="s">
        <v>18</v>
      </c>
      <c r="C32" s="21" t="s">
        <v>160</v>
      </c>
    </row>
    <row r="33" spans="1:3">
      <c r="A33" s="12">
        <v>4</v>
      </c>
      <c r="B33" s="20" t="s">
        <v>19</v>
      </c>
      <c r="C33" s="22">
        <v>44256</v>
      </c>
    </row>
    <row r="35" spans="1:3">
      <c r="A35" s="23" t="s">
        <v>20</v>
      </c>
    </row>
    <row r="36" spans="1:3">
      <c r="A36" s="19"/>
    </row>
    <row r="37" spans="1:3">
      <c r="A37" s="91" t="s">
        <v>21</v>
      </c>
      <c r="B37" s="91"/>
      <c r="C37" s="47" t="s">
        <v>22</v>
      </c>
    </row>
    <row r="38" spans="1:3">
      <c r="A38" s="12" t="s">
        <v>1</v>
      </c>
      <c r="B38" s="13" t="s">
        <v>145</v>
      </c>
      <c r="C38" s="15">
        <f>C31</f>
        <v>0</v>
      </c>
    </row>
    <row r="39" spans="1:3">
      <c r="A39" s="12" t="s">
        <v>2</v>
      </c>
      <c r="B39" s="13" t="s">
        <v>23</v>
      </c>
      <c r="C39" s="15"/>
    </row>
    <row r="40" spans="1:3">
      <c r="A40" s="12" t="s">
        <v>3</v>
      </c>
      <c r="B40" s="13" t="s">
        <v>24</v>
      </c>
      <c r="C40" s="15"/>
    </row>
    <row r="41" spans="1:3">
      <c r="A41" s="12" t="s">
        <v>4</v>
      </c>
      <c r="B41" s="13" t="s">
        <v>25</v>
      </c>
      <c r="C41" s="15"/>
    </row>
    <row r="42" spans="1:3">
      <c r="A42" s="12" t="s">
        <v>5</v>
      </c>
      <c r="B42" s="13" t="s">
        <v>26</v>
      </c>
      <c r="C42" s="15"/>
    </row>
    <row r="43" spans="1:3">
      <c r="A43" s="12" t="s">
        <v>27</v>
      </c>
      <c r="B43" s="13" t="s">
        <v>28</v>
      </c>
      <c r="C43" s="15"/>
    </row>
    <row r="44" spans="1:3">
      <c r="A44" s="12" t="s">
        <v>29</v>
      </c>
      <c r="B44" s="13" t="s">
        <v>30</v>
      </c>
      <c r="C44" s="15"/>
    </row>
    <row r="45" spans="1:3">
      <c r="A45" s="12" t="s">
        <v>31</v>
      </c>
      <c r="B45" s="13" t="s">
        <v>32</v>
      </c>
      <c r="C45" s="15"/>
    </row>
    <row r="46" spans="1:3">
      <c r="A46" s="90" t="s">
        <v>33</v>
      </c>
      <c r="B46" s="90"/>
      <c r="C46" s="15">
        <f>SUM(C38:C45)</f>
        <v>0</v>
      </c>
    </row>
    <row r="47" spans="1:3">
      <c r="A47" s="24" t="s">
        <v>148</v>
      </c>
      <c r="B47" s="24"/>
    </row>
    <row r="48" spans="1:3">
      <c r="A48" s="9"/>
      <c r="B48" s="9"/>
    </row>
    <row r="49" spans="1:3">
      <c r="A49" s="23" t="s">
        <v>34</v>
      </c>
    </row>
    <row r="50" spans="1:3">
      <c r="A50" s="19"/>
    </row>
    <row r="51" spans="1:3">
      <c r="A51" s="91" t="s">
        <v>35</v>
      </c>
      <c r="B51" s="91"/>
      <c r="C51" s="47" t="s">
        <v>22</v>
      </c>
    </row>
    <row r="52" spans="1:3">
      <c r="A52" s="12" t="s">
        <v>1</v>
      </c>
      <c r="B52" s="13" t="s">
        <v>36</v>
      </c>
      <c r="C52" s="25"/>
    </row>
    <row r="53" spans="1:3">
      <c r="A53" s="12" t="s">
        <v>2</v>
      </c>
      <c r="B53" s="13" t="s">
        <v>37</v>
      </c>
      <c r="C53" s="25"/>
    </row>
    <row r="54" spans="1:3">
      <c r="A54" s="12" t="s">
        <v>3</v>
      </c>
      <c r="B54" s="13" t="s">
        <v>143</v>
      </c>
      <c r="C54" s="25"/>
    </row>
    <row r="55" spans="1:3">
      <c r="A55" s="12" t="s">
        <v>4</v>
      </c>
      <c r="B55" s="13" t="s">
        <v>38</v>
      </c>
      <c r="C55" s="25"/>
    </row>
    <row r="56" spans="1:3">
      <c r="A56" s="12" t="s">
        <v>5</v>
      </c>
      <c r="B56" s="13" t="s">
        <v>39</v>
      </c>
      <c r="C56" s="25"/>
    </row>
    <row r="57" spans="1:3">
      <c r="A57" s="12" t="s">
        <v>27</v>
      </c>
      <c r="B57" s="13" t="s">
        <v>144</v>
      </c>
      <c r="C57" s="25"/>
    </row>
    <row r="58" spans="1:3">
      <c r="A58" s="12" t="s">
        <v>29</v>
      </c>
      <c r="B58" s="26" t="s">
        <v>32</v>
      </c>
      <c r="C58" s="25"/>
    </row>
    <row r="59" spans="1:3">
      <c r="A59" s="90" t="s">
        <v>40</v>
      </c>
      <c r="B59" s="90"/>
      <c r="C59" s="25"/>
    </row>
    <row r="60" spans="1:3" ht="63">
      <c r="A60" s="27" t="s">
        <v>41</v>
      </c>
      <c r="B60" s="28" t="s">
        <v>149</v>
      </c>
    </row>
    <row r="62" spans="1:3">
      <c r="A62" s="23" t="s">
        <v>42</v>
      </c>
    </row>
    <row r="63" spans="1:3">
      <c r="A63" s="19"/>
    </row>
    <row r="64" spans="1:3">
      <c r="A64" s="91" t="s">
        <v>43</v>
      </c>
      <c r="B64" s="91"/>
      <c r="C64" s="47" t="s">
        <v>22</v>
      </c>
    </row>
    <row r="65" spans="1:4">
      <c r="A65" s="12" t="s">
        <v>1</v>
      </c>
      <c r="B65" s="13" t="s">
        <v>44</v>
      </c>
      <c r="C65" s="25">
        <v>0</v>
      </c>
    </row>
    <row r="66" spans="1:4">
      <c r="A66" s="12" t="s">
        <v>2</v>
      </c>
      <c r="B66" s="13" t="s">
        <v>45</v>
      </c>
      <c r="C66" s="25">
        <v>0</v>
      </c>
    </row>
    <row r="67" spans="1:4">
      <c r="A67" s="12" t="s">
        <v>3</v>
      </c>
      <c r="B67" s="13" t="s">
        <v>46</v>
      </c>
      <c r="C67" s="25">
        <v>0</v>
      </c>
    </row>
    <row r="68" spans="1:4">
      <c r="A68" s="12" t="s">
        <v>4</v>
      </c>
      <c r="B68" s="13" t="s">
        <v>32</v>
      </c>
      <c r="C68" s="25"/>
    </row>
    <row r="69" spans="1:4">
      <c r="A69" s="92" t="s">
        <v>47</v>
      </c>
      <c r="B69" s="92"/>
      <c r="C69" s="25">
        <f>SUM(C65:C68)</f>
        <v>0</v>
      </c>
    </row>
    <row r="70" spans="1:4" ht="31.5">
      <c r="A70" s="29" t="s">
        <v>48</v>
      </c>
    </row>
    <row r="73" spans="1:4">
      <c r="A73" s="30" t="s">
        <v>150</v>
      </c>
    </row>
    <row r="74" spans="1:4">
      <c r="A74" s="19"/>
    </row>
    <row r="75" spans="1:4">
      <c r="A75" s="23" t="s">
        <v>50</v>
      </c>
    </row>
    <row r="76" spans="1:4">
      <c r="A76" s="19"/>
    </row>
    <row r="77" spans="1:4">
      <c r="A77" s="91" t="s">
        <v>51</v>
      </c>
      <c r="B77" s="91"/>
      <c r="C77" s="31" t="s">
        <v>52</v>
      </c>
      <c r="D77" s="47" t="s">
        <v>22</v>
      </c>
    </row>
    <row r="78" spans="1:4">
      <c r="A78" s="12" t="s">
        <v>1</v>
      </c>
      <c r="B78" s="13" t="s">
        <v>53</v>
      </c>
      <c r="C78" s="32"/>
      <c r="D78" s="25">
        <f t="shared" ref="D78:D85" si="0">C78*$C$46</f>
        <v>0</v>
      </c>
    </row>
    <row r="79" spans="1:4">
      <c r="A79" s="12" t="s">
        <v>2</v>
      </c>
      <c r="B79" s="13" t="s">
        <v>54</v>
      </c>
      <c r="C79" s="32"/>
      <c r="D79" s="25">
        <f t="shared" si="0"/>
        <v>0</v>
      </c>
    </row>
    <row r="80" spans="1:4">
      <c r="A80" s="12" t="s">
        <v>3</v>
      </c>
      <c r="B80" s="13" t="s">
        <v>55</v>
      </c>
      <c r="C80" s="32"/>
      <c r="D80" s="25">
        <f t="shared" si="0"/>
        <v>0</v>
      </c>
    </row>
    <row r="81" spans="1:4">
      <c r="A81" s="12" t="s">
        <v>4</v>
      </c>
      <c r="B81" s="13" t="s">
        <v>56</v>
      </c>
      <c r="C81" s="32"/>
      <c r="D81" s="25">
        <f t="shared" si="0"/>
        <v>0</v>
      </c>
    </row>
    <row r="82" spans="1:4">
      <c r="A82" s="12" t="s">
        <v>5</v>
      </c>
      <c r="B82" s="13" t="s">
        <v>57</v>
      </c>
      <c r="C82" s="32"/>
      <c r="D82" s="25">
        <f t="shared" si="0"/>
        <v>0</v>
      </c>
    </row>
    <row r="83" spans="1:4">
      <c r="A83" s="12" t="s">
        <v>27</v>
      </c>
      <c r="B83" s="13" t="s">
        <v>58</v>
      </c>
      <c r="C83" s="32"/>
      <c r="D83" s="25">
        <f t="shared" si="0"/>
        <v>0</v>
      </c>
    </row>
    <row r="84" spans="1:4">
      <c r="A84" s="12" t="s">
        <v>29</v>
      </c>
      <c r="B84" s="13" t="s">
        <v>59</v>
      </c>
      <c r="C84" s="32"/>
      <c r="D84" s="25">
        <f t="shared" si="0"/>
        <v>0</v>
      </c>
    </row>
    <row r="85" spans="1:4">
      <c r="A85" s="12" t="s">
        <v>31</v>
      </c>
      <c r="B85" s="13" t="s">
        <v>60</v>
      </c>
      <c r="C85" s="32"/>
      <c r="D85" s="25">
        <f t="shared" si="0"/>
        <v>0</v>
      </c>
    </row>
    <row r="86" spans="1:4">
      <c r="A86" s="92" t="s">
        <v>40</v>
      </c>
      <c r="B86" s="92"/>
      <c r="C86" s="32"/>
      <c r="D86" s="25">
        <f>SUM(D78:D85)</f>
        <v>0</v>
      </c>
    </row>
    <row r="87" spans="1:4" ht="63">
      <c r="A87" s="27" t="s">
        <v>113</v>
      </c>
      <c r="B87" s="28" t="s">
        <v>146</v>
      </c>
    </row>
    <row r="88" spans="1:4" ht="47.25">
      <c r="A88" s="27" t="s">
        <v>112</v>
      </c>
      <c r="B88" s="28" t="s">
        <v>147</v>
      </c>
    </row>
    <row r="91" spans="1:4">
      <c r="A91" s="23" t="s">
        <v>107</v>
      </c>
    </row>
    <row r="92" spans="1:4">
      <c r="A92" s="19"/>
    </row>
    <row r="93" spans="1:4">
      <c r="A93" s="91" t="s">
        <v>111</v>
      </c>
      <c r="B93" s="91"/>
      <c r="C93" s="47" t="s">
        <v>52</v>
      </c>
      <c r="D93" s="47" t="s">
        <v>22</v>
      </c>
    </row>
    <row r="94" spans="1:4">
      <c r="A94" s="12" t="s">
        <v>1</v>
      </c>
      <c r="B94" s="13" t="s">
        <v>61</v>
      </c>
      <c r="C94" s="32"/>
      <c r="D94" s="25">
        <f>C94*$C$46</f>
        <v>0</v>
      </c>
    </row>
    <row r="95" spans="1:4">
      <c r="A95" s="12" t="s">
        <v>2</v>
      </c>
      <c r="B95" s="50" t="s">
        <v>167</v>
      </c>
      <c r="C95" s="48"/>
      <c r="D95" s="49">
        <f t="shared" ref="D95:D96" si="1">C95*$C$46</f>
        <v>0</v>
      </c>
    </row>
    <row r="96" spans="1:4">
      <c r="A96" s="12" t="s">
        <v>3</v>
      </c>
      <c r="B96" s="50" t="s">
        <v>168</v>
      </c>
      <c r="C96" s="48"/>
      <c r="D96" s="49">
        <f t="shared" si="1"/>
        <v>0</v>
      </c>
    </row>
    <row r="97" spans="1:4">
      <c r="A97" s="14"/>
      <c r="B97" s="33" t="s">
        <v>62</v>
      </c>
      <c r="C97" s="32"/>
      <c r="D97" s="25">
        <f>C97*$C$46</f>
        <v>0</v>
      </c>
    </row>
    <row r="98" spans="1:4">
      <c r="A98" s="12" t="s">
        <v>4</v>
      </c>
      <c r="B98" s="13" t="s">
        <v>108</v>
      </c>
      <c r="C98" s="32"/>
      <c r="D98" s="25">
        <f>C98*$C$46</f>
        <v>0</v>
      </c>
    </row>
    <row r="99" spans="1:4">
      <c r="A99" s="92" t="s">
        <v>47</v>
      </c>
      <c r="B99" s="92"/>
      <c r="C99" s="32"/>
      <c r="D99" s="25">
        <f>C99*$C$46</f>
        <v>0</v>
      </c>
    </row>
    <row r="101" spans="1:4">
      <c r="A101" s="23" t="s">
        <v>63</v>
      </c>
    </row>
    <row r="102" spans="1:4">
      <c r="A102" s="19"/>
    </row>
    <row r="103" spans="1:4">
      <c r="A103" s="91" t="s">
        <v>64</v>
      </c>
      <c r="B103" s="91"/>
      <c r="C103" s="47" t="s">
        <v>52</v>
      </c>
      <c r="D103" s="47" t="s">
        <v>22</v>
      </c>
    </row>
    <row r="104" spans="1:4">
      <c r="A104" s="12" t="s">
        <v>1</v>
      </c>
      <c r="B104" s="13" t="s">
        <v>65</v>
      </c>
      <c r="C104" s="32"/>
      <c r="D104" s="25">
        <f>C104*$C$46</f>
        <v>0</v>
      </c>
    </row>
    <row r="105" spans="1:4">
      <c r="A105" s="12" t="s">
        <v>2</v>
      </c>
      <c r="B105" s="13" t="s">
        <v>66</v>
      </c>
      <c r="C105" s="32"/>
      <c r="D105" s="25">
        <f>C105*$C$46</f>
        <v>0</v>
      </c>
    </row>
    <row r="106" spans="1:4">
      <c r="A106" s="92" t="s">
        <v>47</v>
      </c>
      <c r="B106" s="92"/>
      <c r="C106" s="32"/>
      <c r="D106" s="25">
        <f>SUM(D104:D105)</f>
        <v>0</v>
      </c>
    </row>
    <row r="108" spans="1:4">
      <c r="A108" s="23" t="s">
        <v>67</v>
      </c>
    </row>
    <row r="109" spans="1:4">
      <c r="A109" s="19"/>
    </row>
    <row r="110" spans="1:4">
      <c r="A110" s="91" t="s">
        <v>68</v>
      </c>
      <c r="B110" s="91"/>
      <c r="C110" s="47" t="s">
        <v>52</v>
      </c>
      <c r="D110" s="47" t="s">
        <v>22</v>
      </c>
    </row>
    <row r="111" spans="1:4">
      <c r="A111" s="12" t="s">
        <v>1</v>
      </c>
      <c r="B111" s="13" t="s">
        <v>69</v>
      </c>
      <c r="C111" s="32"/>
      <c r="D111" s="25">
        <f t="shared" ref="D111:D116" si="2">C111*$C$46</f>
        <v>0</v>
      </c>
    </row>
    <row r="112" spans="1:4">
      <c r="A112" s="12" t="s">
        <v>2</v>
      </c>
      <c r="B112" s="13" t="s">
        <v>70</v>
      </c>
      <c r="C112" s="32"/>
      <c r="D112" s="25">
        <f t="shared" si="2"/>
        <v>0</v>
      </c>
    </row>
    <row r="113" spans="1:4">
      <c r="A113" s="12" t="s">
        <v>3</v>
      </c>
      <c r="B113" s="13" t="s">
        <v>71</v>
      </c>
      <c r="C113" s="32"/>
      <c r="D113" s="25">
        <f>C113*$C$46</f>
        <v>0</v>
      </c>
    </row>
    <row r="114" spans="1:4">
      <c r="A114" s="12" t="s">
        <v>4</v>
      </c>
      <c r="B114" s="13" t="s">
        <v>72</v>
      </c>
      <c r="C114" s="32"/>
      <c r="D114" s="25">
        <f t="shared" si="2"/>
        <v>0</v>
      </c>
    </row>
    <row r="115" spans="1:4">
      <c r="A115" s="12" t="s">
        <v>5</v>
      </c>
      <c r="B115" s="13" t="s">
        <v>73</v>
      </c>
      <c r="C115" s="32"/>
      <c r="D115" s="25">
        <f t="shared" si="2"/>
        <v>0</v>
      </c>
    </row>
    <row r="116" spans="1:4">
      <c r="A116" s="12" t="s">
        <v>27</v>
      </c>
      <c r="B116" s="13" t="s">
        <v>74</v>
      </c>
      <c r="C116" s="32"/>
      <c r="D116" s="25">
        <f t="shared" si="2"/>
        <v>0</v>
      </c>
    </row>
    <row r="117" spans="1:4">
      <c r="A117" s="92" t="s">
        <v>47</v>
      </c>
      <c r="B117" s="92"/>
      <c r="C117" s="32"/>
      <c r="D117" s="25">
        <f>SUM(D111:D116)</f>
        <v>0</v>
      </c>
    </row>
    <row r="119" spans="1:4">
      <c r="A119" s="30" t="s">
        <v>75</v>
      </c>
    </row>
    <row r="120" spans="1:4">
      <c r="A120" s="19"/>
    </row>
    <row r="121" spans="1:4">
      <c r="A121" s="91" t="s">
        <v>76</v>
      </c>
      <c r="B121" s="91"/>
      <c r="C121" s="47" t="s">
        <v>52</v>
      </c>
      <c r="D121" s="47" t="s">
        <v>22</v>
      </c>
    </row>
    <row r="122" spans="1:4">
      <c r="A122" s="12" t="s">
        <v>1</v>
      </c>
      <c r="B122" s="13" t="s">
        <v>109</v>
      </c>
      <c r="C122" s="32"/>
      <c r="D122" s="25">
        <f t="shared" ref="D122:D130" si="3">C122*$C$46</f>
        <v>0</v>
      </c>
    </row>
    <row r="123" spans="1:4">
      <c r="A123" s="12" t="s">
        <v>2</v>
      </c>
      <c r="B123" s="13" t="s">
        <v>77</v>
      </c>
      <c r="C123" s="32"/>
      <c r="D123" s="25">
        <f t="shared" si="3"/>
        <v>0</v>
      </c>
    </row>
    <row r="124" spans="1:4">
      <c r="A124" s="12" t="s">
        <v>3</v>
      </c>
      <c r="B124" s="13" t="s">
        <v>78</v>
      </c>
      <c r="C124" s="32"/>
      <c r="D124" s="25">
        <f t="shared" si="3"/>
        <v>0</v>
      </c>
    </row>
    <row r="125" spans="1:4">
      <c r="A125" s="12" t="s">
        <v>4</v>
      </c>
      <c r="B125" s="13" t="s">
        <v>79</v>
      </c>
      <c r="C125" s="32"/>
      <c r="D125" s="25">
        <f t="shared" si="3"/>
        <v>0</v>
      </c>
    </row>
    <row r="126" spans="1:4">
      <c r="A126" s="12" t="s">
        <v>5</v>
      </c>
      <c r="B126" s="13" t="s">
        <v>80</v>
      </c>
      <c r="C126" s="32"/>
      <c r="D126" s="25">
        <f t="shared" si="3"/>
        <v>0</v>
      </c>
    </row>
    <row r="127" spans="1:4">
      <c r="A127" s="12" t="s">
        <v>27</v>
      </c>
      <c r="B127" s="13" t="s">
        <v>32</v>
      </c>
      <c r="C127" s="32"/>
      <c r="D127" s="25">
        <f t="shared" si="3"/>
        <v>0</v>
      </c>
    </row>
    <row r="128" spans="1:4">
      <c r="A128" s="14"/>
      <c r="B128" s="33" t="s">
        <v>62</v>
      </c>
      <c r="C128" s="32">
        <f>SUM(C122:C127)</f>
        <v>0</v>
      </c>
      <c r="D128" s="25">
        <f t="shared" si="3"/>
        <v>0</v>
      </c>
    </row>
    <row r="129" spans="1:4">
      <c r="A129" s="12" t="s">
        <v>29</v>
      </c>
      <c r="B129" s="13" t="s">
        <v>81</v>
      </c>
      <c r="C129" s="32">
        <f>C128*C86</f>
        <v>0</v>
      </c>
      <c r="D129" s="25">
        <f t="shared" si="3"/>
        <v>0</v>
      </c>
    </row>
    <row r="130" spans="1:4">
      <c r="A130" s="92" t="s">
        <v>47</v>
      </c>
      <c r="B130" s="92"/>
      <c r="C130" s="32">
        <f>C128+C129</f>
        <v>0</v>
      </c>
      <c r="D130" s="25">
        <f t="shared" si="3"/>
        <v>0</v>
      </c>
    </row>
    <row r="132" spans="1:4">
      <c r="A132" s="30" t="s">
        <v>82</v>
      </c>
    </row>
    <row r="133" spans="1:4">
      <c r="A133" s="19"/>
    </row>
    <row r="134" spans="1:4">
      <c r="A134" s="91" t="s">
        <v>83</v>
      </c>
      <c r="B134" s="91"/>
      <c r="C134" s="47" t="s">
        <v>52</v>
      </c>
      <c r="D134" s="47" t="s">
        <v>22</v>
      </c>
    </row>
    <row r="135" spans="1:4">
      <c r="A135" s="34" t="s">
        <v>84</v>
      </c>
      <c r="B135" s="13" t="s">
        <v>117</v>
      </c>
      <c r="C135" s="32">
        <f>C86</f>
        <v>0</v>
      </c>
      <c r="D135" s="25">
        <f>D86</f>
        <v>0</v>
      </c>
    </row>
    <row r="136" spans="1:4">
      <c r="A136" s="34" t="s">
        <v>85</v>
      </c>
      <c r="B136" s="13" t="s">
        <v>118</v>
      </c>
      <c r="C136" s="32">
        <f>C99</f>
        <v>0</v>
      </c>
      <c r="D136" s="25">
        <f>D99</f>
        <v>0</v>
      </c>
    </row>
    <row r="137" spans="1:4">
      <c r="A137" s="34" t="s">
        <v>86</v>
      </c>
      <c r="B137" s="13" t="s">
        <v>65</v>
      </c>
      <c r="C137" s="32">
        <f>C106</f>
        <v>0</v>
      </c>
      <c r="D137" s="25">
        <f>D106</f>
        <v>0</v>
      </c>
    </row>
    <row r="138" spans="1:4">
      <c r="A138" s="34" t="s">
        <v>87</v>
      </c>
      <c r="B138" s="13" t="s">
        <v>88</v>
      </c>
      <c r="C138" s="32">
        <f>C117</f>
        <v>0</v>
      </c>
      <c r="D138" s="25">
        <f>D117</f>
        <v>0</v>
      </c>
    </row>
    <row r="139" spans="1:4">
      <c r="A139" s="34" t="s">
        <v>89</v>
      </c>
      <c r="B139" s="13" t="s">
        <v>90</v>
      </c>
      <c r="C139" s="32">
        <f>C130</f>
        <v>0</v>
      </c>
      <c r="D139" s="25">
        <f>D130</f>
        <v>0</v>
      </c>
    </row>
    <row r="140" spans="1:4">
      <c r="A140" s="34" t="s">
        <v>91</v>
      </c>
      <c r="B140" s="13" t="s">
        <v>32</v>
      </c>
      <c r="C140" s="32"/>
      <c r="D140" s="25"/>
    </row>
    <row r="141" spans="1:4">
      <c r="A141" s="92" t="s">
        <v>47</v>
      </c>
      <c r="B141" s="92"/>
      <c r="C141" s="32">
        <f>SUM(C135:C140)</f>
        <v>0</v>
      </c>
      <c r="D141" s="25">
        <f>SUM(D135:D140)</f>
        <v>0</v>
      </c>
    </row>
    <row r="142" spans="1:4">
      <c r="D142" s="35"/>
    </row>
    <row r="143" spans="1:4">
      <c r="A143" s="23" t="s">
        <v>92</v>
      </c>
    </row>
    <row r="144" spans="1:4">
      <c r="A144" s="19"/>
    </row>
    <row r="145" spans="1:5">
      <c r="A145" s="91" t="s">
        <v>93</v>
      </c>
      <c r="B145" s="91"/>
      <c r="C145" s="47" t="s">
        <v>52</v>
      </c>
      <c r="D145" s="47" t="s">
        <v>22</v>
      </c>
    </row>
    <row r="146" spans="1:5">
      <c r="A146" s="12" t="s">
        <v>1</v>
      </c>
      <c r="B146" s="13" t="s">
        <v>94</v>
      </c>
      <c r="C146" s="32"/>
      <c r="D146" s="15">
        <f>C146*C167</f>
        <v>0</v>
      </c>
    </row>
    <row r="147" spans="1:5" ht="15" customHeight="1">
      <c r="A147" s="12" t="s">
        <v>2</v>
      </c>
      <c r="B147" s="100" t="s">
        <v>95</v>
      </c>
      <c r="C147" s="100"/>
      <c r="D147" s="100"/>
      <c r="E147" s="36"/>
    </row>
    <row r="148" spans="1:5">
      <c r="A148" s="12"/>
      <c r="B148" s="13" t="s">
        <v>96</v>
      </c>
      <c r="C148" s="32"/>
      <c r="D148" s="15">
        <f>(($C$167+$D$146+$D$155)/(1-$C$154))*C148</f>
        <v>0</v>
      </c>
      <c r="E148" s="36"/>
    </row>
    <row r="149" spans="1:5">
      <c r="A149" s="12"/>
      <c r="B149" s="13" t="s">
        <v>97</v>
      </c>
      <c r="C149" s="32"/>
      <c r="D149" s="15">
        <f>(($C$167+$D$146+$D$155)/(1-$C$154))*C149</f>
        <v>0</v>
      </c>
      <c r="E149" s="36"/>
    </row>
    <row r="150" spans="1:5">
      <c r="A150" s="12"/>
      <c r="B150" s="13" t="s">
        <v>110</v>
      </c>
      <c r="C150" s="32"/>
      <c r="D150" s="15">
        <f>(($C$167+$D$146+$D$155)/(1-$C$154))*C150</f>
        <v>0</v>
      </c>
      <c r="E150" s="36"/>
    </row>
    <row r="151" spans="1:5" ht="15" customHeight="1">
      <c r="A151" s="12"/>
      <c r="B151" s="100" t="s">
        <v>98</v>
      </c>
      <c r="C151" s="100"/>
      <c r="D151" s="100"/>
    </row>
    <row r="152" spans="1:5">
      <c r="A152" s="12"/>
      <c r="B152" s="100" t="s">
        <v>99</v>
      </c>
      <c r="C152" s="100"/>
      <c r="D152" s="100"/>
    </row>
    <row r="153" spans="1:5">
      <c r="A153" s="12"/>
      <c r="B153" s="13" t="s">
        <v>100</v>
      </c>
      <c r="C153" s="32"/>
      <c r="D153" s="15">
        <f>(($C$167+$D$146+$D$155)/(1-$C$154))*C153</f>
        <v>0</v>
      </c>
    </row>
    <row r="154" spans="1:5">
      <c r="A154" s="12"/>
      <c r="B154" s="13" t="s">
        <v>101</v>
      </c>
      <c r="C154" s="32"/>
      <c r="D154" s="15">
        <f>(($C$167+$D$146+$D$155)/(1-$C$154))*C154</f>
        <v>0</v>
      </c>
    </row>
    <row r="155" spans="1:5">
      <c r="A155" s="12" t="s">
        <v>3</v>
      </c>
      <c r="B155" s="13" t="s">
        <v>102</v>
      </c>
      <c r="C155" s="32"/>
      <c r="D155" s="15">
        <f>C155*(C167+D146)</f>
        <v>0</v>
      </c>
    </row>
    <row r="156" spans="1:5">
      <c r="A156" s="101" t="s">
        <v>47</v>
      </c>
      <c r="B156" s="101"/>
      <c r="C156" s="37"/>
      <c r="D156" s="38">
        <f>SUM(D146,D154,D155)</f>
        <v>0</v>
      </c>
    </row>
    <row r="157" spans="1:5" s="9" customFormat="1" ht="78.75">
      <c r="A157" s="29" t="s">
        <v>116</v>
      </c>
      <c r="B157" s="39"/>
      <c r="C157" s="40"/>
      <c r="D157" s="41"/>
    </row>
    <row r="158" spans="1:5" ht="31.5">
      <c r="A158" s="29" t="s">
        <v>114</v>
      </c>
    </row>
    <row r="159" spans="1:5" ht="47.25">
      <c r="A159" s="29" t="s">
        <v>115</v>
      </c>
    </row>
    <row r="160" spans="1:5">
      <c r="A160" s="42"/>
      <c r="B160" s="30" t="s">
        <v>138</v>
      </c>
    </row>
    <row r="161" spans="1:3">
      <c r="A161" s="19"/>
    </row>
    <row r="162" spans="1:3">
      <c r="A162" s="91" t="s">
        <v>103</v>
      </c>
      <c r="B162" s="91"/>
      <c r="C162" s="47" t="s">
        <v>22</v>
      </c>
    </row>
    <row r="163" spans="1:3">
      <c r="A163" s="12" t="s">
        <v>1</v>
      </c>
      <c r="B163" s="13" t="s">
        <v>20</v>
      </c>
      <c r="C163" s="15">
        <f>C46</f>
        <v>0</v>
      </c>
    </row>
    <row r="164" spans="1:3">
      <c r="A164" s="12" t="s">
        <v>2</v>
      </c>
      <c r="B164" s="13" t="s">
        <v>34</v>
      </c>
      <c r="C164" s="15">
        <f>C59</f>
        <v>0</v>
      </c>
    </row>
    <row r="165" spans="1:3">
      <c r="A165" s="12" t="s">
        <v>3</v>
      </c>
      <c r="B165" s="13" t="s">
        <v>104</v>
      </c>
      <c r="C165" s="15">
        <f>C69</f>
        <v>0</v>
      </c>
    </row>
    <row r="166" spans="1:3">
      <c r="A166" s="12" t="s">
        <v>4</v>
      </c>
      <c r="B166" s="13" t="s">
        <v>49</v>
      </c>
      <c r="C166" s="15">
        <f>D141</f>
        <v>0</v>
      </c>
    </row>
    <row r="167" spans="1:3">
      <c r="A167" s="14"/>
      <c r="B167" s="33" t="s">
        <v>105</v>
      </c>
      <c r="C167" s="15">
        <f>SUM(C163:C166)</f>
        <v>0</v>
      </c>
    </row>
    <row r="168" spans="1:3">
      <c r="A168" s="12" t="s">
        <v>5</v>
      </c>
      <c r="B168" s="13" t="s">
        <v>92</v>
      </c>
      <c r="C168" s="15">
        <f>D156</f>
        <v>0</v>
      </c>
    </row>
    <row r="169" spans="1:3">
      <c r="A169" s="92" t="s">
        <v>106</v>
      </c>
      <c r="B169" s="92"/>
      <c r="C169" s="15">
        <f>C167+C168</f>
        <v>0</v>
      </c>
    </row>
  </sheetData>
  <customSheetViews>
    <customSheetView guid="{9D1E50CE-11E8-4C04-B2DA-0537E77D1431}" scale="60" showPageBreaks="1" printArea="1" view="pageBreakPreview" topLeftCell="A118">
      <selection activeCell="C153" sqref="C153"/>
      <rowBreaks count="1" manualBreakCount="1">
        <brk id="87" max="16383" man="1"/>
      </rowBreaks>
      <pageMargins left="0.511811024" right="0.511811024" top="0.78740157499999996" bottom="0.78740157499999996" header="0.31496062000000002" footer="0.31496062000000002"/>
      <pageSetup paperSize="9" scale="50" orientation="portrait" r:id="rId1"/>
    </customSheetView>
    <customSheetView guid="{CE0B4D02-D1E9-46BC-AAD9-52AE30CE0A4A}" scale="60" showPageBreaks="1" printArea="1" view="pageBreakPreview" topLeftCell="A61">
      <selection activeCell="C32" sqref="C32"/>
      <rowBreaks count="1" manualBreakCount="1">
        <brk id="87" max="16383" man="1"/>
      </rowBreaks>
      <pageMargins left="0.511811024" right="0.511811024" top="0.78740157499999996" bottom="0.78740157499999996" header="0.31496062000000002" footer="0.31496062000000002"/>
      <pageSetup paperSize="9" scale="50" orientation="portrait" r:id="rId2"/>
    </customSheetView>
  </customSheetViews>
  <mergeCells count="32">
    <mergeCell ref="A64:B64"/>
    <mergeCell ref="A1:C1"/>
    <mergeCell ref="A3:C3"/>
    <mergeCell ref="A4:C4"/>
    <mergeCell ref="A6:C6"/>
    <mergeCell ref="B9:C9"/>
    <mergeCell ref="A10:C10"/>
    <mergeCell ref="A29:C29"/>
    <mergeCell ref="A37:B37"/>
    <mergeCell ref="A46:B46"/>
    <mergeCell ref="A51:B51"/>
    <mergeCell ref="A59:B59"/>
    <mergeCell ref="A134:B134"/>
    <mergeCell ref="A69:B69"/>
    <mergeCell ref="A77:B77"/>
    <mergeCell ref="A86:B86"/>
    <mergeCell ref="A93:B93"/>
    <mergeCell ref="A99:B99"/>
    <mergeCell ref="A103:B103"/>
    <mergeCell ref="A106:B106"/>
    <mergeCell ref="A110:B110"/>
    <mergeCell ref="A117:B117"/>
    <mergeCell ref="A121:B121"/>
    <mergeCell ref="A130:B130"/>
    <mergeCell ref="A162:B162"/>
    <mergeCell ref="A169:B169"/>
    <mergeCell ref="A141:B141"/>
    <mergeCell ref="A145:B145"/>
    <mergeCell ref="B147:D147"/>
    <mergeCell ref="B151:D151"/>
    <mergeCell ref="B152:D152"/>
    <mergeCell ref="A156:B156"/>
  </mergeCells>
  <pageMargins left="0.511811024" right="0.511811024" top="0.78740157499999996" bottom="0.78740157499999996" header="0.31496062000000002" footer="0.31496062000000002"/>
  <pageSetup paperSize="9" scale="50" orientation="portrait" r:id="rId3"/>
  <rowBreaks count="1" manualBreakCount="1">
    <brk id="8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6"/>
  <sheetViews>
    <sheetView showGridLines="0" tabSelected="1" view="pageBreakPreview" zoomScaleSheetLayoutView="100" workbookViewId="0">
      <selection activeCell="G7" sqref="G7"/>
    </sheetView>
  </sheetViews>
  <sheetFormatPr defaultRowHeight="12.75"/>
  <cols>
    <col min="1" max="1" width="31.7109375" style="1" customWidth="1"/>
    <col min="2" max="2" width="19.42578125" style="1" customWidth="1"/>
    <col min="3" max="3" width="21.140625" style="1" customWidth="1"/>
    <col min="4" max="4" width="27" style="1" customWidth="1"/>
    <col min="5" max="5" width="11.85546875" style="1" customWidth="1"/>
    <col min="6" max="6" width="16.5703125" style="1" customWidth="1"/>
    <col min="7" max="7" width="12.5703125" style="1" customWidth="1"/>
    <col min="8" max="10" width="9.140625" style="1"/>
    <col min="11" max="11" width="12" style="1" bestFit="1" customWidth="1"/>
    <col min="12" max="16384" width="9.140625" style="1"/>
  </cols>
  <sheetData>
    <row r="1" spans="1:9" ht="117.75" customHeight="1">
      <c r="A1" s="51"/>
      <c r="B1" s="104"/>
      <c r="C1" s="104"/>
      <c r="D1" s="104"/>
      <c r="E1" s="104"/>
      <c r="F1" s="104"/>
      <c r="G1" s="104"/>
      <c r="H1" s="104"/>
      <c r="I1" s="104"/>
    </row>
    <row r="2" spans="1:9">
      <c r="A2" s="105" t="s">
        <v>296</v>
      </c>
      <c r="B2" s="106"/>
      <c r="C2" s="106"/>
      <c r="D2" s="106"/>
      <c r="E2" s="106"/>
      <c r="F2" s="106"/>
      <c r="G2" s="106"/>
      <c r="H2" s="106"/>
      <c r="I2" s="107"/>
    </row>
    <row r="3" spans="1:9">
      <c r="A3" s="105" t="s">
        <v>156</v>
      </c>
      <c r="B3" s="106"/>
      <c r="C3" s="106"/>
      <c r="D3" s="106"/>
      <c r="E3" s="106"/>
      <c r="F3" s="106"/>
      <c r="G3" s="106"/>
      <c r="H3" s="106"/>
      <c r="I3" s="107"/>
    </row>
    <row r="5" spans="1:9">
      <c r="A5" s="45" t="s">
        <v>151</v>
      </c>
      <c r="B5" s="4" t="s">
        <v>157</v>
      </c>
      <c r="C5" s="5" t="s">
        <v>152</v>
      </c>
      <c r="D5" s="115" t="s">
        <v>153</v>
      </c>
      <c r="E5" s="116"/>
    </row>
    <row r="6" spans="1:9" ht="15">
      <c r="A6" s="44" t="s">
        <v>165</v>
      </c>
      <c r="B6" s="44">
        <v>285</v>
      </c>
      <c r="C6" s="52">
        <v>2688.08</v>
      </c>
      <c r="D6" s="88"/>
      <c r="E6" s="89"/>
    </row>
    <row r="7" spans="1:9" ht="15">
      <c r="A7" s="44" t="s">
        <v>161</v>
      </c>
      <c r="B7" s="44">
        <v>97</v>
      </c>
      <c r="C7" s="52">
        <v>2711.09</v>
      </c>
      <c r="D7" s="88"/>
      <c r="E7" s="89"/>
    </row>
    <row r="8" spans="1:9" ht="15">
      <c r="A8" s="44" t="s">
        <v>164</v>
      </c>
      <c r="B8" s="44">
        <v>209</v>
      </c>
      <c r="C8" s="52">
        <v>2711.09</v>
      </c>
      <c r="D8" s="88"/>
      <c r="E8" s="89"/>
    </row>
    <row r="9" spans="1:9" ht="15">
      <c r="A9" s="44" t="s">
        <v>169</v>
      </c>
      <c r="B9" s="44">
        <v>75</v>
      </c>
      <c r="C9" s="52">
        <v>2711.09</v>
      </c>
      <c r="D9" s="88"/>
      <c r="E9" s="89"/>
    </row>
    <row r="10" spans="1:9" ht="15.75" thickBot="1">
      <c r="A10" s="44" t="s">
        <v>162</v>
      </c>
      <c r="B10" s="44">
        <v>45</v>
      </c>
      <c r="C10" s="52">
        <v>2688.08</v>
      </c>
      <c r="D10" s="88"/>
      <c r="E10" s="89"/>
    </row>
    <row r="11" spans="1:9" ht="15.75" thickBot="1">
      <c r="A11" s="44" t="s">
        <v>170</v>
      </c>
      <c r="B11" s="44">
        <v>33</v>
      </c>
      <c r="C11" s="52">
        <v>2711.09</v>
      </c>
      <c r="D11" s="88"/>
      <c r="E11" s="89"/>
      <c r="F11" s="46">
        <f>SUM(D6:D11)</f>
        <v>0</v>
      </c>
    </row>
    <row r="12" spans="1:9">
      <c r="A12" s="108"/>
      <c r="B12" s="109"/>
      <c r="C12" s="109"/>
      <c r="D12" s="109"/>
      <c r="E12" s="109"/>
      <c r="F12" s="110"/>
      <c r="G12" s="111"/>
    </row>
    <row r="13" spans="1:9">
      <c r="A13" s="112" t="s">
        <v>155</v>
      </c>
      <c r="B13" s="113"/>
      <c r="C13" s="113"/>
      <c r="D13" s="113"/>
      <c r="E13" s="114"/>
      <c r="F13" s="102" t="s">
        <v>154</v>
      </c>
      <c r="G13" s="103"/>
    </row>
    <row r="14" spans="1:9">
      <c r="A14" s="117" t="s">
        <v>158</v>
      </c>
      <c r="B14" s="117"/>
      <c r="C14" s="117"/>
      <c r="D14" s="117"/>
      <c r="E14" s="3"/>
      <c r="F14" s="102">
        <f>F11*12</f>
        <v>0</v>
      </c>
      <c r="G14" s="103"/>
    </row>
    <row r="15" spans="1:9">
      <c r="B15" s="2"/>
    </row>
    <row r="16" spans="1:9">
      <c r="B16" s="2"/>
    </row>
  </sheetData>
  <customSheetViews>
    <customSheetView guid="{9D1E50CE-11E8-4C04-B2DA-0537E77D1431}" showPageBreaks="1" showGridLines="0" fitToPage="1" printArea="1" view="pageBreakPreview">
      <selection activeCell="G7" sqref="G7"/>
      <pageMargins left="0.511811024" right="0.511811024" top="0.78740157499999996" bottom="0.78740157499999996" header="0.31496062000000002" footer="0.31496062000000002"/>
      <pageSetup paperSize="9" scale="86" orientation="landscape" r:id="rId1"/>
    </customSheetView>
    <customSheetView guid="{CE0B4D02-D1E9-46BC-AAD9-52AE30CE0A4A}" showPageBreaks="1" showGridLines="0" fitToPage="1" printArea="1" view="pageBreakPreview" topLeftCell="A4">
      <selection activeCell="D6" sqref="D6:E6"/>
      <pageMargins left="0.511811024" right="0.511811024" top="0.78740157499999996" bottom="0.78740157499999996" header="0.31496062000000002" footer="0.31496062000000002"/>
      <pageSetup paperSize="9" scale="64" orientation="landscape" r:id="rId2"/>
    </customSheetView>
  </customSheetViews>
  <mergeCells count="9">
    <mergeCell ref="A12:G12"/>
    <mergeCell ref="F13:G13"/>
    <mergeCell ref="A13:E13"/>
    <mergeCell ref="A14:D14"/>
    <mergeCell ref="F14:G14"/>
    <mergeCell ref="B1:I1"/>
    <mergeCell ref="A2:I2"/>
    <mergeCell ref="A3:I3"/>
    <mergeCell ref="D5:E5"/>
  </mergeCells>
  <pageMargins left="0.511811024" right="0.511811024" top="0.78740157499999996" bottom="0.78740157499999996" header="0.31496062000000002" footer="0.31496062000000002"/>
  <pageSetup paperSize="9" scale="86" orientation="landscape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114"/>
  <sheetViews>
    <sheetView workbookViewId="0">
      <selection activeCell="B110" sqref="B110"/>
    </sheetView>
  </sheetViews>
  <sheetFormatPr defaultRowHeight="15"/>
  <cols>
    <col min="1" max="1" width="2.42578125" bestFit="1" customWidth="1"/>
    <col min="2" max="2" width="13.140625" bestFit="1" customWidth="1"/>
    <col min="3" max="4" width="12" customWidth="1"/>
    <col min="6" max="6" width="10.5703125" style="53" customWidth="1"/>
    <col min="9" max="9" width="12.42578125" customWidth="1"/>
  </cols>
  <sheetData>
    <row r="2" spans="1:11">
      <c r="A2" s="75" t="s">
        <v>286</v>
      </c>
      <c r="B2" s="76"/>
      <c r="C2" s="76"/>
      <c r="D2" s="76"/>
      <c r="E2" s="76"/>
      <c r="F2" s="77"/>
      <c r="G2" s="76"/>
      <c r="H2" s="76"/>
      <c r="I2" s="76"/>
      <c r="J2" s="76"/>
      <c r="K2" s="78"/>
    </row>
    <row r="3" spans="1:11" ht="36">
      <c r="A3" s="64" t="s">
        <v>276</v>
      </c>
      <c r="B3" s="64" t="s">
        <v>277</v>
      </c>
      <c r="C3" s="64" t="s">
        <v>278</v>
      </c>
      <c r="D3" s="64" t="s">
        <v>279</v>
      </c>
      <c r="E3" s="64" t="s">
        <v>280</v>
      </c>
      <c r="F3" s="65" t="s">
        <v>281</v>
      </c>
      <c r="G3" s="64" t="s">
        <v>165</v>
      </c>
      <c r="H3" s="64" t="s">
        <v>161</v>
      </c>
      <c r="I3" s="64" t="s">
        <v>282</v>
      </c>
      <c r="J3" s="64" t="s">
        <v>169</v>
      </c>
      <c r="K3" s="64" t="s">
        <v>162</v>
      </c>
    </row>
    <row r="4" spans="1:11" ht="18">
      <c r="A4" s="57">
        <v>1</v>
      </c>
      <c r="B4" s="58" t="s">
        <v>171</v>
      </c>
      <c r="C4" s="67">
        <v>202</v>
      </c>
      <c r="D4" s="63" t="s">
        <v>172</v>
      </c>
      <c r="E4" s="67">
        <v>10</v>
      </c>
      <c r="F4" s="63">
        <v>12</v>
      </c>
      <c r="G4" s="67">
        <v>2</v>
      </c>
      <c r="H4" s="63">
        <v>1</v>
      </c>
      <c r="I4" s="67">
        <v>3</v>
      </c>
      <c r="J4" s="63">
        <v>1</v>
      </c>
      <c r="K4" s="67">
        <v>1</v>
      </c>
    </row>
    <row r="5" spans="1:11" ht="27">
      <c r="A5" s="57">
        <v>2</v>
      </c>
      <c r="B5" s="58" t="s">
        <v>173</v>
      </c>
      <c r="C5" s="67">
        <v>219</v>
      </c>
      <c r="D5" s="63" t="s">
        <v>172</v>
      </c>
      <c r="E5" s="67">
        <v>12</v>
      </c>
      <c r="F5" s="63">
        <v>12</v>
      </c>
      <c r="G5" s="67">
        <v>2</v>
      </c>
      <c r="H5" s="63">
        <v>1</v>
      </c>
      <c r="I5" s="67">
        <v>2</v>
      </c>
      <c r="J5" s="63">
        <v>1</v>
      </c>
      <c r="K5" s="67">
        <v>1</v>
      </c>
    </row>
    <row r="6" spans="1:11" ht="36.75" customHeight="1">
      <c r="A6" s="57">
        <v>3</v>
      </c>
      <c r="B6" s="58" t="s">
        <v>174</v>
      </c>
      <c r="C6" s="67">
        <v>454</v>
      </c>
      <c r="D6" s="63" t="s">
        <v>172</v>
      </c>
      <c r="E6" s="67">
        <v>20</v>
      </c>
      <c r="F6" s="63">
        <v>25</v>
      </c>
      <c r="G6" s="67">
        <v>3</v>
      </c>
      <c r="H6" s="63">
        <v>2</v>
      </c>
      <c r="I6" s="67">
        <v>3</v>
      </c>
      <c r="J6" s="63">
        <v>2</v>
      </c>
      <c r="K6" s="67">
        <v>1</v>
      </c>
    </row>
    <row r="7" spans="1:11" ht="27.75" customHeight="1">
      <c r="A7" s="57">
        <v>4</v>
      </c>
      <c r="B7" s="58" t="s">
        <v>175</v>
      </c>
      <c r="C7" s="67">
        <v>88</v>
      </c>
      <c r="D7" s="63" t="s">
        <v>172</v>
      </c>
      <c r="E7" s="67">
        <v>8</v>
      </c>
      <c r="F7" s="63">
        <v>4</v>
      </c>
      <c r="G7" s="67">
        <v>2</v>
      </c>
      <c r="H7" s="63">
        <v>0</v>
      </c>
      <c r="I7" s="67">
        <v>2</v>
      </c>
      <c r="J7" s="63" t="s">
        <v>176</v>
      </c>
      <c r="K7" s="67" t="s">
        <v>176</v>
      </c>
    </row>
    <row r="8" spans="1:11" ht="18">
      <c r="A8" s="57">
        <v>5</v>
      </c>
      <c r="B8" s="58" t="s">
        <v>177</v>
      </c>
      <c r="C8" s="67">
        <v>355</v>
      </c>
      <c r="D8" s="63" t="s">
        <v>172</v>
      </c>
      <c r="E8" s="67">
        <v>17</v>
      </c>
      <c r="F8" s="63">
        <v>15</v>
      </c>
      <c r="G8" s="67">
        <v>3</v>
      </c>
      <c r="H8" s="63">
        <v>1</v>
      </c>
      <c r="I8" s="67">
        <v>2</v>
      </c>
      <c r="J8" s="63">
        <v>1</v>
      </c>
      <c r="K8" s="67">
        <v>1</v>
      </c>
    </row>
    <row r="9" spans="1:11" ht="36.75" customHeight="1">
      <c r="A9" s="57">
        <v>6</v>
      </c>
      <c r="B9" s="58" t="s">
        <v>178</v>
      </c>
      <c r="C9" s="67">
        <v>849</v>
      </c>
      <c r="D9" s="63" t="s">
        <v>172</v>
      </c>
      <c r="E9" s="67">
        <v>32</v>
      </c>
      <c r="F9" s="63">
        <v>97</v>
      </c>
      <c r="G9" s="67">
        <v>6</v>
      </c>
      <c r="H9" s="63">
        <v>1</v>
      </c>
      <c r="I9" s="67">
        <v>3</v>
      </c>
      <c r="J9" s="63" t="s">
        <v>176</v>
      </c>
      <c r="K9" s="67">
        <v>2</v>
      </c>
    </row>
    <row r="10" spans="1:11" ht="18.75" customHeight="1">
      <c r="A10" s="57">
        <v>7</v>
      </c>
      <c r="B10" s="58" t="s">
        <v>179</v>
      </c>
      <c r="C10" s="67">
        <v>436</v>
      </c>
      <c r="D10" s="63" t="s">
        <v>172</v>
      </c>
      <c r="E10" s="67">
        <v>16</v>
      </c>
      <c r="F10" s="63">
        <v>5</v>
      </c>
      <c r="G10" s="67">
        <v>3</v>
      </c>
      <c r="H10" s="63">
        <v>2</v>
      </c>
      <c r="I10" s="67">
        <v>2</v>
      </c>
      <c r="J10" s="63" t="s">
        <v>176</v>
      </c>
      <c r="K10" s="67">
        <v>0</v>
      </c>
    </row>
    <row r="11" spans="1:11" ht="18">
      <c r="A11" s="57">
        <v>8</v>
      </c>
      <c r="B11" s="58" t="s">
        <v>180</v>
      </c>
      <c r="C11" s="67">
        <v>248</v>
      </c>
      <c r="D11" s="63" t="s">
        <v>172</v>
      </c>
      <c r="E11" s="67">
        <v>12</v>
      </c>
      <c r="F11" s="63">
        <v>10</v>
      </c>
      <c r="G11" s="67">
        <v>2</v>
      </c>
      <c r="H11" s="63">
        <v>1</v>
      </c>
      <c r="I11" s="67">
        <v>2</v>
      </c>
      <c r="J11" s="63">
        <v>1</v>
      </c>
      <c r="K11" s="67">
        <v>0</v>
      </c>
    </row>
    <row r="12" spans="1:11" ht="36.75" customHeight="1">
      <c r="A12" s="57">
        <v>9</v>
      </c>
      <c r="B12" s="58" t="s">
        <v>181</v>
      </c>
      <c r="C12" s="67">
        <v>236</v>
      </c>
      <c r="D12" s="63" t="s">
        <v>172</v>
      </c>
      <c r="E12" s="67">
        <v>10</v>
      </c>
      <c r="F12" s="63">
        <v>3</v>
      </c>
      <c r="G12" s="67">
        <v>1</v>
      </c>
      <c r="H12" s="63">
        <v>1</v>
      </c>
      <c r="I12" s="67">
        <v>1</v>
      </c>
      <c r="J12" s="63" t="s">
        <v>176</v>
      </c>
      <c r="K12" s="67">
        <v>0</v>
      </c>
    </row>
    <row r="13" spans="1:11" ht="36.75" customHeight="1">
      <c r="A13" s="57">
        <v>10</v>
      </c>
      <c r="B13" s="58" t="s">
        <v>182</v>
      </c>
      <c r="C13" s="67">
        <v>49</v>
      </c>
      <c r="D13" s="63" t="s">
        <v>172</v>
      </c>
      <c r="E13" s="67">
        <v>4</v>
      </c>
      <c r="F13" s="63" t="s">
        <v>183</v>
      </c>
      <c r="G13" s="67">
        <v>2</v>
      </c>
      <c r="H13" s="63">
        <v>0</v>
      </c>
      <c r="I13" s="67" t="s">
        <v>176</v>
      </c>
      <c r="J13" s="63">
        <v>1</v>
      </c>
      <c r="K13" s="67">
        <v>1</v>
      </c>
    </row>
    <row r="14" spans="1:11" ht="27.75" customHeight="1">
      <c r="A14" s="57">
        <v>11</v>
      </c>
      <c r="B14" s="58" t="s">
        <v>184</v>
      </c>
      <c r="C14" s="67">
        <v>924</v>
      </c>
      <c r="D14" s="63" t="s">
        <v>185</v>
      </c>
      <c r="E14" s="67">
        <v>34</v>
      </c>
      <c r="F14" s="63">
        <v>36</v>
      </c>
      <c r="G14" s="67">
        <v>7</v>
      </c>
      <c r="H14" s="63">
        <v>2</v>
      </c>
      <c r="I14" s="67">
        <v>3</v>
      </c>
      <c r="J14" s="63" t="s">
        <v>176</v>
      </c>
      <c r="K14" s="67">
        <v>0</v>
      </c>
    </row>
    <row r="15" spans="1:11" ht="27.75" customHeight="1">
      <c r="A15" s="57">
        <v>12</v>
      </c>
      <c r="B15" s="58" t="s">
        <v>186</v>
      </c>
      <c r="C15" s="67">
        <v>451</v>
      </c>
      <c r="D15" s="63" t="s">
        <v>185</v>
      </c>
      <c r="E15" s="67">
        <v>20</v>
      </c>
      <c r="F15" s="63">
        <v>9</v>
      </c>
      <c r="G15" s="67">
        <v>5</v>
      </c>
      <c r="H15" s="63">
        <v>1</v>
      </c>
      <c r="I15" s="67" t="s">
        <v>176</v>
      </c>
      <c r="J15" s="63" t="s">
        <v>176</v>
      </c>
      <c r="K15" s="67">
        <v>0</v>
      </c>
    </row>
    <row r="16" spans="1:11" ht="45.75" customHeight="1">
      <c r="A16" s="57">
        <v>13</v>
      </c>
      <c r="B16" s="58" t="s">
        <v>187</v>
      </c>
      <c r="C16" s="67">
        <v>122</v>
      </c>
      <c r="D16" s="63" t="s">
        <v>172</v>
      </c>
      <c r="E16" s="67">
        <v>6</v>
      </c>
      <c r="F16" s="63">
        <v>3</v>
      </c>
      <c r="G16" s="67">
        <v>2</v>
      </c>
      <c r="H16" s="63">
        <v>1</v>
      </c>
      <c r="I16" s="67" t="s">
        <v>176</v>
      </c>
      <c r="J16" s="63" t="s">
        <v>176</v>
      </c>
      <c r="K16" s="67">
        <v>1</v>
      </c>
    </row>
    <row r="17" spans="1:11" ht="27.75" customHeight="1">
      <c r="A17" s="57">
        <v>14</v>
      </c>
      <c r="B17" s="58" t="s">
        <v>188</v>
      </c>
      <c r="C17" s="67">
        <v>905</v>
      </c>
      <c r="D17" s="63" t="s">
        <v>185</v>
      </c>
      <c r="E17" s="67">
        <v>35</v>
      </c>
      <c r="F17" s="63">
        <v>30</v>
      </c>
      <c r="G17" s="67">
        <v>8</v>
      </c>
      <c r="H17" s="63">
        <v>2</v>
      </c>
      <c r="I17" s="67">
        <v>3</v>
      </c>
      <c r="J17" s="63" t="s">
        <v>176</v>
      </c>
      <c r="K17" s="67" t="s">
        <v>176</v>
      </c>
    </row>
    <row r="18" spans="1:11" ht="27.75" customHeight="1">
      <c r="A18" s="57">
        <v>15</v>
      </c>
      <c r="B18" s="58" t="s">
        <v>189</v>
      </c>
      <c r="C18" s="67">
        <v>140</v>
      </c>
      <c r="D18" s="63" t="s">
        <v>172</v>
      </c>
      <c r="E18" s="67">
        <v>8</v>
      </c>
      <c r="F18" s="63">
        <v>3</v>
      </c>
      <c r="G18" s="67">
        <v>2</v>
      </c>
      <c r="H18" s="63">
        <v>1</v>
      </c>
      <c r="I18" s="67">
        <v>0</v>
      </c>
      <c r="J18" s="63">
        <v>1</v>
      </c>
      <c r="K18" s="67">
        <v>1</v>
      </c>
    </row>
    <row r="19" spans="1:11" ht="18">
      <c r="A19" s="57">
        <v>16</v>
      </c>
      <c r="B19" s="58" t="s">
        <v>190</v>
      </c>
      <c r="C19" s="67">
        <v>158</v>
      </c>
      <c r="D19" s="63" t="s">
        <v>172</v>
      </c>
      <c r="E19" s="67">
        <v>8</v>
      </c>
      <c r="F19" s="63">
        <v>10</v>
      </c>
      <c r="G19" s="67">
        <v>2</v>
      </c>
      <c r="H19" s="63">
        <v>1</v>
      </c>
      <c r="I19" s="67">
        <v>2</v>
      </c>
      <c r="J19" s="63" t="s">
        <v>176</v>
      </c>
      <c r="K19" s="67">
        <v>0</v>
      </c>
    </row>
    <row r="20" spans="1:11" ht="27">
      <c r="A20" s="119">
        <v>17</v>
      </c>
      <c r="B20" s="58" t="s">
        <v>191</v>
      </c>
      <c r="C20" s="118" t="s">
        <v>176</v>
      </c>
      <c r="D20" s="121" t="s">
        <v>176</v>
      </c>
      <c r="E20" s="118" t="s">
        <v>176</v>
      </c>
      <c r="F20" s="121" t="s">
        <v>176</v>
      </c>
      <c r="G20" s="118">
        <v>0</v>
      </c>
      <c r="H20" s="121">
        <v>0</v>
      </c>
      <c r="I20" s="118" t="s">
        <v>176</v>
      </c>
      <c r="J20" s="121" t="s">
        <v>176</v>
      </c>
      <c r="K20" s="118" t="s">
        <v>176</v>
      </c>
    </row>
    <row r="21" spans="1:11" ht="18.75" customHeight="1">
      <c r="A21" s="119"/>
      <c r="B21" s="58" t="s">
        <v>192</v>
      </c>
      <c r="C21" s="118"/>
      <c r="D21" s="121"/>
      <c r="E21" s="118"/>
      <c r="F21" s="121"/>
      <c r="G21" s="118"/>
      <c r="H21" s="121"/>
      <c r="I21" s="118"/>
      <c r="J21" s="121"/>
      <c r="K21" s="118"/>
    </row>
    <row r="22" spans="1:11" ht="27.75" customHeight="1">
      <c r="A22" s="57">
        <v>18</v>
      </c>
      <c r="B22" s="58" t="s">
        <v>193</v>
      </c>
      <c r="C22" s="67">
        <v>705</v>
      </c>
      <c r="D22" s="63" t="s">
        <v>172</v>
      </c>
      <c r="E22" s="67">
        <v>24</v>
      </c>
      <c r="F22" s="63">
        <v>42</v>
      </c>
      <c r="G22" s="67">
        <v>4</v>
      </c>
      <c r="H22" s="63">
        <v>2</v>
      </c>
      <c r="I22" s="67">
        <v>3</v>
      </c>
      <c r="J22" s="63" t="s">
        <v>176</v>
      </c>
      <c r="K22" s="67">
        <v>0</v>
      </c>
    </row>
    <row r="23" spans="1:11" ht="18">
      <c r="A23" s="57">
        <v>19</v>
      </c>
      <c r="B23" s="58" t="s">
        <v>194</v>
      </c>
      <c r="C23" s="67">
        <v>107</v>
      </c>
      <c r="D23" s="63" t="s">
        <v>172</v>
      </c>
      <c r="E23" s="67">
        <v>8</v>
      </c>
      <c r="F23" s="63">
        <v>2</v>
      </c>
      <c r="G23" s="67">
        <v>2</v>
      </c>
      <c r="H23" s="63">
        <v>1</v>
      </c>
      <c r="I23" s="67">
        <v>0</v>
      </c>
      <c r="J23" s="63">
        <v>1</v>
      </c>
      <c r="K23" s="67">
        <v>0</v>
      </c>
    </row>
    <row r="24" spans="1:11" ht="45.75" customHeight="1">
      <c r="A24" s="57">
        <v>20</v>
      </c>
      <c r="B24" s="58" t="s">
        <v>195</v>
      </c>
      <c r="C24" s="67">
        <v>179</v>
      </c>
      <c r="D24" s="63" t="s">
        <v>185</v>
      </c>
      <c r="E24" s="67">
        <v>10</v>
      </c>
      <c r="F24" s="63">
        <v>4</v>
      </c>
      <c r="G24" s="67">
        <v>2</v>
      </c>
      <c r="H24" s="63">
        <v>1</v>
      </c>
      <c r="I24" s="67">
        <v>1</v>
      </c>
      <c r="J24" s="63" t="s">
        <v>176</v>
      </c>
      <c r="K24" s="67">
        <v>0</v>
      </c>
    </row>
    <row r="25" spans="1:11" ht="36.75" customHeight="1">
      <c r="A25" s="57">
        <v>21</v>
      </c>
      <c r="B25" s="58" t="s">
        <v>196</v>
      </c>
      <c r="C25" s="67">
        <v>970</v>
      </c>
      <c r="D25" s="63" t="s">
        <v>185</v>
      </c>
      <c r="E25" s="67">
        <v>37</v>
      </c>
      <c r="F25" s="63">
        <v>31</v>
      </c>
      <c r="G25" s="67">
        <v>6</v>
      </c>
      <c r="H25" s="63">
        <v>2</v>
      </c>
      <c r="I25" s="67">
        <v>3</v>
      </c>
      <c r="J25" s="63">
        <v>2</v>
      </c>
      <c r="K25" s="67">
        <v>1</v>
      </c>
    </row>
    <row r="26" spans="1:11" ht="27.75" customHeight="1">
      <c r="A26" s="57">
        <v>22</v>
      </c>
      <c r="B26" s="58" t="s">
        <v>197</v>
      </c>
      <c r="C26" s="67">
        <v>669</v>
      </c>
      <c r="D26" s="63" t="s">
        <v>172</v>
      </c>
      <c r="E26" s="67">
        <v>29</v>
      </c>
      <c r="F26" s="63">
        <v>65</v>
      </c>
      <c r="G26" s="67">
        <v>5</v>
      </c>
      <c r="H26" s="63">
        <v>2</v>
      </c>
      <c r="I26" s="67">
        <v>4</v>
      </c>
      <c r="J26" s="63">
        <v>2</v>
      </c>
      <c r="K26" s="67">
        <v>1</v>
      </c>
    </row>
    <row r="27" spans="1:11" ht="36.75" customHeight="1">
      <c r="A27" s="57">
        <v>23</v>
      </c>
      <c r="B27" s="58" t="s">
        <v>198</v>
      </c>
      <c r="C27" s="67">
        <v>231</v>
      </c>
      <c r="D27" s="63" t="s">
        <v>172</v>
      </c>
      <c r="E27" s="67">
        <v>16</v>
      </c>
      <c r="F27" s="63">
        <v>6</v>
      </c>
      <c r="G27" s="67">
        <v>1</v>
      </c>
      <c r="H27" s="63">
        <v>1</v>
      </c>
      <c r="I27" s="67">
        <v>2</v>
      </c>
      <c r="J27" s="63">
        <v>0</v>
      </c>
      <c r="K27" s="67">
        <v>1</v>
      </c>
    </row>
    <row r="28" spans="1:11" ht="27.75" customHeight="1">
      <c r="A28" s="57">
        <v>24</v>
      </c>
      <c r="B28" s="58" t="s">
        <v>199</v>
      </c>
      <c r="C28" s="67">
        <v>185</v>
      </c>
      <c r="D28" s="63" t="s">
        <v>172</v>
      </c>
      <c r="E28" s="67">
        <v>12</v>
      </c>
      <c r="F28" s="63">
        <v>2</v>
      </c>
      <c r="G28" s="67">
        <v>1</v>
      </c>
      <c r="H28" s="63">
        <v>1</v>
      </c>
      <c r="I28" s="67">
        <v>2</v>
      </c>
      <c r="J28" s="63">
        <v>0</v>
      </c>
      <c r="K28" s="67">
        <v>0</v>
      </c>
    </row>
    <row r="29" spans="1:11" ht="27.75" customHeight="1">
      <c r="A29" s="57">
        <v>25</v>
      </c>
      <c r="B29" s="58" t="s">
        <v>200</v>
      </c>
      <c r="C29" s="67">
        <v>122</v>
      </c>
      <c r="D29" s="63" t="s">
        <v>172</v>
      </c>
      <c r="E29" s="67">
        <v>9</v>
      </c>
      <c r="F29" s="63" t="s">
        <v>183</v>
      </c>
      <c r="G29" s="67">
        <v>2</v>
      </c>
      <c r="H29" s="63">
        <v>1</v>
      </c>
      <c r="I29" s="67" t="s">
        <v>176</v>
      </c>
      <c r="J29" s="63">
        <v>2</v>
      </c>
      <c r="K29" s="67">
        <v>0</v>
      </c>
    </row>
    <row r="30" spans="1:11" ht="27.75" customHeight="1">
      <c r="A30" s="57">
        <v>26</v>
      </c>
      <c r="B30" s="58" t="s">
        <v>201</v>
      </c>
      <c r="C30" s="67">
        <v>108</v>
      </c>
      <c r="D30" s="63" t="s">
        <v>172</v>
      </c>
      <c r="E30" s="67">
        <v>8</v>
      </c>
      <c r="F30" s="63">
        <v>1</v>
      </c>
      <c r="G30" s="67">
        <v>2</v>
      </c>
      <c r="H30" s="63">
        <v>1</v>
      </c>
      <c r="I30" s="67" t="s">
        <v>176</v>
      </c>
      <c r="J30" s="63">
        <v>2</v>
      </c>
      <c r="K30" s="67">
        <v>0</v>
      </c>
    </row>
    <row r="31" spans="1:11" ht="36.75" customHeight="1">
      <c r="A31" s="57">
        <v>27</v>
      </c>
      <c r="B31" s="58" t="s">
        <v>202</v>
      </c>
      <c r="C31" s="67">
        <v>131</v>
      </c>
      <c r="D31" s="63" t="s">
        <v>172</v>
      </c>
      <c r="E31" s="67">
        <v>10</v>
      </c>
      <c r="F31" s="63">
        <v>5</v>
      </c>
      <c r="G31" s="67">
        <v>2</v>
      </c>
      <c r="H31" s="63">
        <v>0</v>
      </c>
      <c r="I31" s="67">
        <v>1</v>
      </c>
      <c r="J31" s="63">
        <v>0</v>
      </c>
      <c r="K31" s="67">
        <v>0</v>
      </c>
    </row>
    <row r="32" spans="1:11" ht="27.75" customHeight="1">
      <c r="A32" s="57">
        <v>28</v>
      </c>
      <c r="B32" s="58" t="s">
        <v>203</v>
      </c>
      <c r="C32" s="67">
        <v>195</v>
      </c>
      <c r="D32" s="63" t="s">
        <v>172</v>
      </c>
      <c r="E32" s="67">
        <v>12</v>
      </c>
      <c r="F32" s="63">
        <v>6</v>
      </c>
      <c r="G32" s="67">
        <v>1</v>
      </c>
      <c r="H32" s="63">
        <v>1</v>
      </c>
      <c r="I32" s="67">
        <v>2</v>
      </c>
      <c r="J32" s="63">
        <v>1</v>
      </c>
      <c r="K32" s="67">
        <v>0</v>
      </c>
    </row>
    <row r="33" spans="1:11" ht="18.75" customHeight="1">
      <c r="A33" s="57">
        <v>29</v>
      </c>
      <c r="B33" s="58" t="s">
        <v>204</v>
      </c>
      <c r="C33" s="67">
        <v>179</v>
      </c>
      <c r="D33" s="63" t="s">
        <v>172</v>
      </c>
      <c r="E33" s="67">
        <v>10</v>
      </c>
      <c r="F33" s="63" t="s">
        <v>183</v>
      </c>
      <c r="G33" s="67">
        <v>2</v>
      </c>
      <c r="H33" s="63">
        <v>1</v>
      </c>
      <c r="I33" s="67">
        <v>1</v>
      </c>
      <c r="J33" s="63">
        <v>0</v>
      </c>
      <c r="K33" s="67">
        <v>1</v>
      </c>
    </row>
    <row r="34" spans="1:11" ht="18.75" customHeight="1">
      <c r="A34" s="57">
        <v>30</v>
      </c>
      <c r="B34" s="58" t="s">
        <v>205</v>
      </c>
      <c r="C34" s="67">
        <v>127</v>
      </c>
      <c r="D34" s="63" t="s">
        <v>172</v>
      </c>
      <c r="E34" s="67">
        <v>8</v>
      </c>
      <c r="F34" s="63">
        <v>4</v>
      </c>
      <c r="G34" s="67">
        <v>4</v>
      </c>
      <c r="H34" s="63">
        <v>1</v>
      </c>
      <c r="I34" s="67">
        <v>1</v>
      </c>
      <c r="J34" s="63">
        <v>2</v>
      </c>
      <c r="K34" s="67">
        <v>1</v>
      </c>
    </row>
    <row r="35" spans="1:11" ht="27.75" customHeight="1">
      <c r="A35" s="57">
        <v>31</v>
      </c>
      <c r="B35" s="58" t="s">
        <v>206</v>
      </c>
      <c r="C35" s="67">
        <v>232</v>
      </c>
      <c r="D35" s="63" t="s">
        <v>172</v>
      </c>
      <c r="E35" s="67">
        <v>12</v>
      </c>
      <c r="F35" s="63">
        <v>2</v>
      </c>
      <c r="G35" s="67">
        <v>2</v>
      </c>
      <c r="H35" s="63">
        <v>0</v>
      </c>
      <c r="I35" s="67">
        <v>1</v>
      </c>
      <c r="J35" s="63">
        <v>1</v>
      </c>
      <c r="K35" s="67">
        <v>1</v>
      </c>
    </row>
    <row r="36" spans="1:11" ht="27.75" customHeight="1">
      <c r="A36" s="57">
        <v>32</v>
      </c>
      <c r="B36" s="58" t="s">
        <v>207</v>
      </c>
      <c r="C36" s="67">
        <v>117</v>
      </c>
      <c r="D36" s="63" t="s">
        <v>172</v>
      </c>
      <c r="E36" s="67">
        <v>7</v>
      </c>
      <c r="F36" s="63">
        <v>2</v>
      </c>
      <c r="G36" s="67">
        <v>2</v>
      </c>
      <c r="H36" s="63">
        <v>1</v>
      </c>
      <c r="I36" s="67">
        <v>1</v>
      </c>
      <c r="J36" s="63">
        <v>1</v>
      </c>
      <c r="K36" s="67">
        <v>0</v>
      </c>
    </row>
    <row r="37" spans="1:11" ht="27.75" customHeight="1">
      <c r="A37" s="57">
        <v>33</v>
      </c>
      <c r="B37" s="58" t="s">
        <v>208</v>
      </c>
      <c r="C37" s="67">
        <v>58</v>
      </c>
      <c r="D37" s="63" t="s">
        <v>172</v>
      </c>
      <c r="E37" s="67">
        <v>4</v>
      </c>
      <c r="F37" s="63">
        <v>1</v>
      </c>
      <c r="G37" s="67">
        <v>2</v>
      </c>
      <c r="H37" s="63">
        <v>0</v>
      </c>
      <c r="I37" s="67">
        <v>1</v>
      </c>
      <c r="J37" s="63">
        <v>1</v>
      </c>
      <c r="K37" s="67">
        <v>1</v>
      </c>
    </row>
    <row r="38" spans="1:11" ht="27.75" customHeight="1">
      <c r="A38" s="57">
        <v>34</v>
      </c>
      <c r="B38" s="58" t="s">
        <v>209</v>
      </c>
      <c r="C38" s="67">
        <v>128</v>
      </c>
      <c r="D38" s="63" t="s">
        <v>172</v>
      </c>
      <c r="E38" s="67">
        <v>6</v>
      </c>
      <c r="F38" s="63">
        <v>8</v>
      </c>
      <c r="G38" s="67">
        <v>2</v>
      </c>
      <c r="H38" s="63">
        <v>1</v>
      </c>
      <c r="I38" s="67">
        <v>2</v>
      </c>
      <c r="J38" s="63">
        <v>1</v>
      </c>
      <c r="K38" s="67" t="s">
        <v>176</v>
      </c>
    </row>
    <row r="39" spans="1:11" ht="27.75" customHeight="1">
      <c r="A39" s="57">
        <v>35</v>
      </c>
      <c r="B39" s="58" t="s">
        <v>210</v>
      </c>
      <c r="C39" s="67">
        <v>205</v>
      </c>
      <c r="D39" s="63" t="s">
        <v>172</v>
      </c>
      <c r="E39" s="67">
        <v>11</v>
      </c>
      <c r="F39" s="63">
        <v>14</v>
      </c>
      <c r="G39" s="67">
        <v>2</v>
      </c>
      <c r="H39" s="63">
        <v>0</v>
      </c>
      <c r="I39" s="67">
        <v>2</v>
      </c>
      <c r="J39" s="63">
        <v>1</v>
      </c>
      <c r="K39" s="67">
        <v>0</v>
      </c>
    </row>
    <row r="40" spans="1:11" ht="27.75" customHeight="1">
      <c r="A40" s="57">
        <v>36</v>
      </c>
      <c r="B40" s="66" t="s">
        <v>211</v>
      </c>
      <c r="C40" s="67">
        <v>1321</v>
      </c>
      <c r="D40" s="63" t="s">
        <v>185</v>
      </c>
      <c r="E40" s="67">
        <v>52</v>
      </c>
      <c r="F40" s="63">
        <v>47</v>
      </c>
      <c r="G40" s="67">
        <v>10</v>
      </c>
      <c r="H40" s="63">
        <v>3</v>
      </c>
      <c r="I40" s="67">
        <v>7</v>
      </c>
      <c r="J40" s="63">
        <v>1</v>
      </c>
      <c r="K40" s="67">
        <v>2</v>
      </c>
    </row>
    <row r="41" spans="1:11" ht="36.75" customHeight="1">
      <c r="A41" s="57">
        <v>37</v>
      </c>
      <c r="B41" s="66" t="s">
        <v>212</v>
      </c>
      <c r="C41" s="67">
        <v>609</v>
      </c>
      <c r="D41" s="63" t="s">
        <v>185</v>
      </c>
      <c r="E41" s="67">
        <v>28</v>
      </c>
      <c r="F41" s="63">
        <v>28</v>
      </c>
      <c r="G41" s="67">
        <v>6</v>
      </c>
      <c r="H41" s="63">
        <v>2</v>
      </c>
      <c r="I41" s="67">
        <v>4</v>
      </c>
      <c r="J41" s="63">
        <v>1</v>
      </c>
      <c r="K41" s="67">
        <v>0</v>
      </c>
    </row>
    <row r="42" spans="1:11" ht="36.75" customHeight="1">
      <c r="A42" s="57">
        <v>38</v>
      </c>
      <c r="B42" s="66" t="s">
        <v>213</v>
      </c>
      <c r="C42" s="67">
        <v>1162</v>
      </c>
      <c r="D42" s="63" t="s">
        <v>172</v>
      </c>
      <c r="E42" s="67">
        <v>42</v>
      </c>
      <c r="F42" s="63">
        <v>37</v>
      </c>
      <c r="G42" s="67">
        <v>8</v>
      </c>
      <c r="H42" s="63">
        <v>2</v>
      </c>
      <c r="I42" s="67">
        <v>5</v>
      </c>
      <c r="J42" s="63">
        <v>1</v>
      </c>
      <c r="K42" s="67">
        <v>1</v>
      </c>
    </row>
    <row r="43" spans="1:11" ht="36.75" customHeight="1">
      <c r="A43" s="57">
        <v>39</v>
      </c>
      <c r="B43" s="66" t="s">
        <v>214</v>
      </c>
      <c r="C43" s="67">
        <v>629</v>
      </c>
      <c r="D43" s="63" t="s">
        <v>185</v>
      </c>
      <c r="E43" s="67">
        <v>26</v>
      </c>
      <c r="F43" s="63">
        <v>19</v>
      </c>
      <c r="G43" s="67">
        <v>6</v>
      </c>
      <c r="H43" s="63">
        <v>2</v>
      </c>
      <c r="I43" s="67">
        <v>3</v>
      </c>
      <c r="J43" s="63" t="s">
        <v>176</v>
      </c>
      <c r="K43" s="67">
        <v>1</v>
      </c>
    </row>
    <row r="44" spans="1:11" ht="36.75" customHeight="1">
      <c r="A44" s="57">
        <v>40</v>
      </c>
      <c r="B44" s="66" t="s">
        <v>215</v>
      </c>
      <c r="C44" s="67">
        <v>296</v>
      </c>
      <c r="D44" s="63" t="s">
        <v>172</v>
      </c>
      <c r="E44" s="67">
        <v>14</v>
      </c>
      <c r="F44" s="63">
        <v>26</v>
      </c>
      <c r="G44" s="67">
        <v>2</v>
      </c>
      <c r="H44" s="63">
        <v>1</v>
      </c>
      <c r="I44" s="67">
        <v>3</v>
      </c>
      <c r="J44" s="63">
        <v>1</v>
      </c>
      <c r="K44" s="67">
        <v>1</v>
      </c>
    </row>
    <row r="45" spans="1:11" ht="36.75" customHeight="1">
      <c r="A45" s="57">
        <v>41</v>
      </c>
      <c r="B45" s="66" t="s">
        <v>216</v>
      </c>
      <c r="C45" s="67">
        <v>133</v>
      </c>
      <c r="D45" s="63" t="s">
        <v>172</v>
      </c>
      <c r="E45" s="67">
        <v>8</v>
      </c>
      <c r="F45" s="63">
        <v>7</v>
      </c>
      <c r="G45" s="67">
        <v>2</v>
      </c>
      <c r="H45" s="63">
        <v>0</v>
      </c>
      <c r="I45" s="67">
        <v>1</v>
      </c>
      <c r="J45" s="63">
        <v>1</v>
      </c>
      <c r="K45" s="67">
        <v>0</v>
      </c>
    </row>
    <row r="46" spans="1:11" ht="36.75" customHeight="1">
      <c r="A46" s="57">
        <v>42</v>
      </c>
      <c r="B46" s="66" t="s">
        <v>217</v>
      </c>
      <c r="C46" s="67">
        <v>432</v>
      </c>
      <c r="D46" s="63" t="s">
        <v>172</v>
      </c>
      <c r="E46" s="67">
        <v>20</v>
      </c>
      <c r="F46" s="63">
        <v>8</v>
      </c>
      <c r="G46" s="67">
        <v>4</v>
      </c>
      <c r="H46" s="63">
        <v>1</v>
      </c>
      <c r="I46" s="67" t="s">
        <v>176</v>
      </c>
      <c r="J46" s="63">
        <v>1</v>
      </c>
      <c r="K46" s="67">
        <v>0</v>
      </c>
    </row>
    <row r="47" spans="1:11" ht="27.75" customHeight="1">
      <c r="A47" s="57">
        <v>43</v>
      </c>
      <c r="B47" s="66" t="s">
        <v>218</v>
      </c>
      <c r="C47" s="67">
        <v>247</v>
      </c>
      <c r="D47" s="63" t="s">
        <v>185</v>
      </c>
      <c r="E47" s="67">
        <v>16</v>
      </c>
      <c r="F47" s="63">
        <v>4</v>
      </c>
      <c r="G47" s="67">
        <v>3</v>
      </c>
      <c r="H47" s="63">
        <v>1</v>
      </c>
      <c r="I47" s="67">
        <v>1</v>
      </c>
      <c r="J47" s="63" t="s">
        <v>176</v>
      </c>
      <c r="K47" s="67">
        <v>1</v>
      </c>
    </row>
    <row r="48" spans="1:11" ht="29.25" customHeight="1">
      <c r="A48" s="119">
        <v>44</v>
      </c>
      <c r="B48" s="120" t="s">
        <v>219</v>
      </c>
      <c r="C48" s="118">
        <v>543</v>
      </c>
      <c r="D48" s="121" t="s">
        <v>172</v>
      </c>
      <c r="E48" s="118">
        <v>23</v>
      </c>
      <c r="F48" s="121">
        <v>33</v>
      </c>
      <c r="G48" s="118">
        <v>6</v>
      </c>
      <c r="H48" s="121">
        <v>2</v>
      </c>
      <c r="I48" s="118">
        <v>3</v>
      </c>
      <c r="J48" s="121">
        <v>1</v>
      </c>
      <c r="K48" s="118">
        <v>1</v>
      </c>
    </row>
    <row r="49" spans="1:11">
      <c r="A49" s="119"/>
      <c r="B49" s="120"/>
      <c r="C49" s="118"/>
      <c r="D49" s="121"/>
      <c r="E49" s="118"/>
      <c r="F49" s="121"/>
      <c r="G49" s="118"/>
      <c r="H49" s="121"/>
      <c r="I49" s="118"/>
      <c r="J49" s="121"/>
      <c r="K49" s="118"/>
    </row>
    <row r="50" spans="1:11" ht="45.75" customHeight="1">
      <c r="A50" s="57">
        <v>45</v>
      </c>
      <c r="B50" s="66" t="s">
        <v>220</v>
      </c>
      <c r="C50" s="67">
        <v>338</v>
      </c>
      <c r="D50" s="63" t="s">
        <v>172</v>
      </c>
      <c r="E50" s="67">
        <v>18</v>
      </c>
      <c r="F50" s="63">
        <v>11</v>
      </c>
      <c r="G50" s="67">
        <v>3</v>
      </c>
      <c r="H50" s="63">
        <v>1</v>
      </c>
      <c r="I50" s="67">
        <v>3</v>
      </c>
      <c r="J50" s="63">
        <v>1</v>
      </c>
      <c r="K50" s="67">
        <v>1</v>
      </c>
    </row>
    <row r="51" spans="1:11" ht="27.75" customHeight="1">
      <c r="A51" s="57">
        <v>46</v>
      </c>
      <c r="B51" s="66" t="s">
        <v>221</v>
      </c>
      <c r="C51" s="67">
        <v>233</v>
      </c>
      <c r="D51" s="63" t="s">
        <v>172</v>
      </c>
      <c r="E51" s="67">
        <v>16</v>
      </c>
      <c r="F51" s="63">
        <v>9</v>
      </c>
      <c r="G51" s="67">
        <v>2</v>
      </c>
      <c r="H51" s="63">
        <v>1</v>
      </c>
      <c r="I51" s="67">
        <v>3</v>
      </c>
      <c r="J51" s="63">
        <v>2</v>
      </c>
      <c r="K51" s="67">
        <v>1</v>
      </c>
    </row>
    <row r="52" spans="1:11" ht="18.75" customHeight="1">
      <c r="A52" s="57">
        <v>47</v>
      </c>
      <c r="B52" s="66" t="s">
        <v>222</v>
      </c>
      <c r="C52" s="67">
        <v>495</v>
      </c>
      <c r="D52" s="63" t="s">
        <v>172</v>
      </c>
      <c r="E52" s="67">
        <v>19</v>
      </c>
      <c r="F52" s="63">
        <v>12</v>
      </c>
      <c r="G52" s="67">
        <v>3</v>
      </c>
      <c r="H52" s="63">
        <v>2</v>
      </c>
      <c r="I52" s="67">
        <v>3</v>
      </c>
      <c r="J52" s="63" t="s">
        <v>176</v>
      </c>
      <c r="K52" s="67" t="s">
        <v>176</v>
      </c>
    </row>
    <row r="53" spans="1:11" ht="27.75" customHeight="1">
      <c r="A53" s="57">
        <v>48</v>
      </c>
      <c r="B53" s="66" t="s">
        <v>223</v>
      </c>
      <c r="C53" s="67">
        <v>102</v>
      </c>
      <c r="D53" s="63" t="s">
        <v>172</v>
      </c>
      <c r="E53" s="67">
        <v>7</v>
      </c>
      <c r="F53" s="63">
        <v>8</v>
      </c>
      <c r="G53" s="67">
        <v>2</v>
      </c>
      <c r="H53" s="63">
        <v>1</v>
      </c>
      <c r="I53" s="67">
        <v>2</v>
      </c>
      <c r="J53" s="63">
        <v>1</v>
      </c>
      <c r="K53" s="67">
        <v>1</v>
      </c>
    </row>
    <row r="54" spans="1:11" ht="27.75" customHeight="1">
      <c r="A54" s="57">
        <v>49</v>
      </c>
      <c r="B54" s="58" t="s">
        <v>224</v>
      </c>
      <c r="C54" s="67">
        <v>42</v>
      </c>
      <c r="D54" s="63" t="s">
        <v>172</v>
      </c>
      <c r="E54" s="67">
        <v>4</v>
      </c>
      <c r="F54" s="63" t="s">
        <v>183</v>
      </c>
      <c r="G54" s="67">
        <v>2</v>
      </c>
      <c r="H54" s="63">
        <v>0</v>
      </c>
      <c r="I54" s="67" t="s">
        <v>176</v>
      </c>
      <c r="J54" s="63">
        <v>1</v>
      </c>
      <c r="K54" s="67" t="s">
        <v>176</v>
      </c>
    </row>
    <row r="55" spans="1:11" ht="36.75" customHeight="1">
      <c r="A55" s="57">
        <v>50</v>
      </c>
      <c r="B55" s="66" t="s">
        <v>225</v>
      </c>
      <c r="C55" s="67">
        <v>741</v>
      </c>
      <c r="D55" s="63" t="s">
        <v>185</v>
      </c>
      <c r="E55" s="67">
        <v>33</v>
      </c>
      <c r="F55" s="63">
        <v>19</v>
      </c>
      <c r="G55" s="67">
        <v>6</v>
      </c>
      <c r="H55" s="63">
        <v>2</v>
      </c>
      <c r="I55" s="67">
        <v>4</v>
      </c>
      <c r="J55" s="63">
        <v>1</v>
      </c>
      <c r="K55" s="67">
        <v>0</v>
      </c>
    </row>
    <row r="56" spans="1:11" ht="27.75" customHeight="1">
      <c r="A56" s="57">
        <v>51</v>
      </c>
      <c r="B56" s="58" t="s">
        <v>226</v>
      </c>
      <c r="C56" s="67">
        <v>891</v>
      </c>
      <c r="D56" s="63" t="s">
        <v>185</v>
      </c>
      <c r="E56" s="67">
        <v>31</v>
      </c>
      <c r="F56" s="63">
        <v>41</v>
      </c>
      <c r="G56" s="67">
        <v>8</v>
      </c>
      <c r="H56" s="63">
        <v>2</v>
      </c>
      <c r="I56" s="67">
        <v>5</v>
      </c>
      <c r="J56" s="63" t="s">
        <v>176</v>
      </c>
      <c r="K56" s="67">
        <v>1</v>
      </c>
    </row>
    <row r="57" spans="1:11" ht="45.75" customHeight="1">
      <c r="A57" s="57">
        <v>52</v>
      </c>
      <c r="B57" s="66" t="s">
        <v>227</v>
      </c>
      <c r="C57" s="67">
        <v>117</v>
      </c>
      <c r="D57" s="63" t="s">
        <v>172</v>
      </c>
      <c r="E57" s="67">
        <v>7</v>
      </c>
      <c r="F57" s="63">
        <v>2</v>
      </c>
      <c r="G57" s="67">
        <v>2</v>
      </c>
      <c r="H57" s="63">
        <v>1</v>
      </c>
      <c r="I57" s="67">
        <v>1</v>
      </c>
      <c r="J57" s="63">
        <v>1</v>
      </c>
      <c r="K57" s="67">
        <v>1</v>
      </c>
    </row>
    <row r="58" spans="1:11" ht="27.75" customHeight="1">
      <c r="A58" s="57">
        <v>53</v>
      </c>
      <c r="B58" s="66" t="s">
        <v>228</v>
      </c>
      <c r="C58" s="67">
        <v>596</v>
      </c>
      <c r="D58" s="63" t="s">
        <v>185</v>
      </c>
      <c r="E58" s="67">
        <v>24</v>
      </c>
      <c r="F58" s="63">
        <v>24</v>
      </c>
      <c r="G58" s="67">
        <v>5</v>
      </c>
      <c r="H58" s="63">
        <v>2</v>
      </c>
      <c r="I58" s="67">
        <v>4</v>
      </c>
      <c r="J58" s="63" t="s">
        <v>176</v>
      </c>
      <c r="K58" s="67">
        <v>0</v>
      </c>
    </row>
    <row r="59" spans="1:11" ht="36.75" customHeight="1">
      <c r="A59" s="57">
        <v>54</v>
      </c>
      <c r="B59" s="66" t="s">
        <v>229</v>
      </c>
      <c r="C59" s="67">
        <v>200</v>
      </c>
      <c r="D59" s="63" t="s">
        <v>172</v>
      </c>
      <c r="E59" s="67">
        <v>12</v>
      </c>
      <c r="F59" s="63">
        <v>5</v>
      </c>
      <c r="G59" s="67">
        <v>2</v>
      </c>
      <c r="H59" s="63">
        <v>1</v>
      </c>
      <c r="I59" s="67">
        <v>2</v>
      </c>
      <c r="J59" s="63">
        <v>4</v>
      </c>
      <c r="K59" s="67">
        <v>0</v>
      </c>
    </row>
    <row r="60" spans="1:11" ht="45.75" customHeight="1">
      <c r="A60" s="57">
        <v>55</v>
      </c>
      <c r="B60" s="66" t="s">
        <v>230</v>
      </c>
      <c r="C60" s="67">
        <v>197</v>
      </c>
      <c r="D60" s="63" t="s">
        <v>172</v>
      </c>
      <c r="E60" s="67">
        <v>10</v>
      </c>
      <c r="F60" s="63">
        <v>5</v>
      </c>
      <c r="G60" s="67">
        <v>1</v>
      </c>
      <c r="H60" s="63">
        <v>0</v>
      </c>
      <c r="I60" s="67">
        <v>2</v>
      </c>
      <c r="J60" s="63" t="s">
        <v>176</v>
      </c>
      <c r="K60" s="67">
        <v>1</v>
      </c>
    </row>
    <row r="61" spans="1:11" ht="36.75" customHeight="1">
      <c r="A61" s="57">
        <v>56</v>
      </c>
      <c r="B61" s="66" t="s">
        <v>231</v>
      </c>
      <c r="C61" s="67">
        <v>114</v>
      </c>
      <c r="D61" s="63" t="s">
        <v>172</v>
      </c>
      <c r="E61" s="67">
        <v>7</v>
      </c>
      <c r="F61" s="63">
        <v>5</v>
      </c>
      <c r="G61" s="67">
        <v>2</v>
      </c>
      <c r="H61" s="63">
        <v>1</v>
      </c>
      <c r="I61" s="67">
        <v>1</v>
      </c>
      <c r="J61" s="63">
        <v>1</v>
      </c>
      <c r="K61" s="67">
        <v>1</v>
      </c>
    </row>
    <row r="62" spans="1:11" ht="18">
      <c r="A62" s="57">
        <v>57</v>
      </c>
      <c r="B62" s="66" t="s">
        <v>232</v>
      </c>
      <c r="C62" s="67">
        <v>267</v>
      </c>
      <c r="D62" s="63" t="s">
        <v>172</v>
      </c>
      <c r="E62" s="67">
        <v>11</v>
      </c>
      <c r="F62" s="63">
        <v>14</v>
      </c>
      <c r="G62" s="67">
        <v>1</v>
      </c>
      <c r="H62" s="63">
        <v>0</v>
      </c>
      <c r="I62" s="67">
        <v>4</v>
      </c>
      <c r="J62" s="63">
        <v>1</v>
      </c>
      <c r="K62" s="67">
        <v>0</v>
      </c>
    </row>
    <row r="63" spans="1:11" ht="36.75" customHeight="1">
      <c r="A63" s="57">
        <v>58</v>
      </c>
      <c r="B63" s="66" t="s">
        <v>233</v>
      </c>
      <c r="C63" s="67">
        <v>751</v>
      </c>
      <c r="D63" s="63" t="s">
        <v>185</v>
      </c>
      <c r="E63" s="67">
        <v>32</v>
      </c>
      <c r="F63" s="63">
        <v>30</v>
      </c>
      <c r="G63" s="67">
        <v>8</v>
      </c>
      <c r="H63" s="63">
        <v>2</v>
      </c>
      <c r="I63" s="67">
        <v>5</v>
      </c>
      <c r="J63" s="63" t="s">
        <v>176</v>
      </c>
      <c r="K63" s="67">
        <v>0</v>
      </c>
    </row>
    <row r="64" spans="1:11" ht="36.75" customHeight="1">
      <c r="A64" s="57">
        <v>59</v>
      </c>
      <c r="B64" s="66" t="s">
        <v>234</v>
      </c>
      <c r="C64" s="67">
        <v>575</v>
      </c>
      <c r="D64" s="63" t="s">
        <v>172</v>
      </c>
      <c r="E64" s="67">
        <v>22</v>
      </c>
      <c r="F64" s="63">
        <v>14</v>
      </c>
      <c r="G64" s="67">
        <v>4</v>
      </c>
      <c r="H64" s="63">
        <v>1</v>
      </c>
      <c r="I64" s="67">
        <v>4</v>
      </c>
      <c r="J64" s="63">
        <v>1</v>
      </c>
      <c r="K64" s="67">
        <v>1</v>
      </c>
    </row>
    <row r="65" spans="1:11" ht="27.75" customHeight="1">
      <c r="A65" s="57">
        <v>60</v>
      </c>
      <c r="B65" s="66" t="s">
        <v>235</v>
      </c>
      <c r="C65" s="67">
        <v>484</v>
      </c>
      <c r="D65" s="63" t="s">
        <v>172</v>
      </c>
      <c r="E65" s="67">
        <v>22</v>
      </c>
      <c r="F65" s="63">
        <v>13</v>
      </c>
      <c r="G65" s="67">
        <v>5</v>
      </c>
      <c r="H65" s="63">
        <v>1</v>
      </c>
      <c r="I65" s="67">
        <v>4</v>
      </c>
      <c r="J65" s="63">
        <v>1</v>
      </c>
      <c r="K65" s="67">
        <v>0</v>
      </c>
    </row>
    <row r="66" spans="1:11" ht="27.75" customHeight="1">
      <c r="A66" s="57">
        <v>61</v>
      </c>
      <c r="B66" s="66" t="s">
        <v>236</v>
      </c>
      <c r="C66" s="67">
        <v>258</v>
      </c>
      <c r="D66" s="63" t="s">
        <v>172</v>
      </c>
      <c r="E66" s="67">
        <v>12</v>
      </c>
      <c r="F66" s="63">
        <v>13</v>
      </c>
      <c r="G66" s="67">
        <v>1</v>
      </c>
      <c r="H66" s="63">
        <v>1</v>
      </c>
      <c r="I66" s="67">
        <v>1</v>
      </c>
      <c r="J66" s="63">
        <v>1</v>
      </c>
      <c r="K66" s="67">
        <v>0</v>
      </c>
    </row>
    <row r="67" spans="1:11" ht="27.75" customHeight="1">
      <c r="A67" s="57">
        <v>62</v>
      </c>
      <c r="B67" s="66" t="s">
        <v>237</v>
      </c>
      <c r="C67" s="67">
        <v>467</v>
      </c>
      <c r="D67" s="63" t="s">
        <v>172</v>
      </c>
      <c r="E67" s="67">
        <v>20</v>
      </c>
      <c r="F67" s="63">
        <v>11</v>
      </c>
      <c r="G67" s="67">
        <v>4</v>
      </c>
      <c r="H67" s="63">
        <v>1</v>
      </c>
      <c r="I67" s="67">
        <v>5</v>
      </c>
      <c r="J67" s="63">
        <v>2</v>
      </c>
      <c r="K67" s="67">
        <v>1</v>
      </c>
    </row>
    <row r="68" spans="1:11" ht="36.75" customHeight="1">
      <c r="A68" s="57">
        <v>63</v>
      </c>
      <c r="B68" s="66" t="s">
        <v>238</v>
      </c>
      <c r="C68" s="67">
        <v>604</v>
      </c>
      <c r="D68" s="63" t="s">
        <v>185</v>
      </c>
      <c r="E68" s="67">
        <v>26</v>
      </c>
      <c r="F68" s="63">
        <v>34</v>
      </c>
      <c r="G68" s="67">
        <v>6</v>
      </c>
      <c r="H68" s="63">
        <v>2</v>
      </c>
      <c r="I68" s="67">
        <v>5</v>
      </c>
      <c r="J68" s="63" t="s">
        <v>176</v>
      </c>
      <c r="K68" s="67">
        <v>1</v>
      </c>
    </row>
    <row r="69" spans="1:11" ht="27.75" customHeight="1">
      <c r="A69" s="57">
        <v>64</v>
      </c>
      <c r="B69" s="66" t="s">
        <v>239</v>
      </c>
      <c r="C69" s="67">
        <v>147</v>
      </c>
      <c r="D69" s="63" t="s">
        <v>172</v>
      </c>
      <c r="E69" s="67">
        <v>7</v>
      </c>
      <c r="F69" s="63">
        <v>8</v>
      </c>
      <c r="G69" s="67">
        <v>2</v>
      </c>
      <c r="H69" s="63">
        <v>1</v>
      </c>
      <c r="I69" s="67">
        <v>3</v>
      </c>
      <c r="J69" s="63">
        <v>1</v>
      </c>
      <c r="K69" s="67">
        <v>1</v>
      </c>
    </row>
    <row r="70" spans="1:11" ht="27.75" customHeight="1">
      <c r="A70" s="57">
        <v>65</v>
      </c>
      <c r="B70" s="66" t="s">
        <v>240</v>
      </c>
      <c r="C70" s="67">
        <v>503</v>
      </c>
      <c r="D70" s="63" t="s">
        <v>172</v>
      </c>
      <c r="E70" s="67">
        <v>22</v>
      </c>
      <c r="F70" s="63">
        <v>27</v>
      </c>
      <c r="G70" s="67">
        <v>3</v>
      </c>
      <c r="H70" s="63">
        <v>1</v>
      </c>
      <c r="I70" s="67">
        <v>4</v>
      </c>
      <c r="J70" s="63" t="s">
        <v>176</v>
      </c>
      <c r="K70" s="67">
        <v>0</v>
      </c>
    </row>
    <row r="71" spans="1:11" ht="36.75" customHeight="1">
      <c r="A71" s="57">
        <v>66</v>
      </c>
      <c r="B71" s="66" t="s">
        <v>241</v>
      </c>
      <c r="C71" s="67">
        <v>431</v>
      </c>
      <c r="D71" s="63" t="s">
        <v>172</v>
      </c>
      <c r="E71" s="67">
        <v>20</v>
      </c>
      <c r="F71" s="63">
        <v>6</v>
      </c>
      <c r="G71" s="67">
        <v>4</v>
      </c>
      <c r="H71" s="63">
        <v>1</v>
      </c>
      <c r="I71" s="67">
        <v>2</v>
      </c>
      <c r="J71" s="63" t="s">
        <v>176</v>
      </c>
      <c r="K71" s="67">
        <v>0</v>
      </c>
    </row>
    <row r="72" spans="1:11" ht="27.75" customHeight="1">
      <c r="A72" s="57">
        <v>67</v>
      </c>
      <c r="B72" s="66" t="s">
        <v>242</v>
      </c>
      <c r="C72" s="67">
        <v>225</v>
      </c>
      <c r="D72" s="63" t="s">
        <v>172</v>
      </c>
      <c r="E72" s="67">
        <v>12</v>
      </c>
      <c r="F72" s="63">
        <v>11</v>
      </c>
      <c r="G72" s="67">
        <v>2</v>
      </c>
      <c r="H72" s="63">
        <v>1</v>
      </c>
      <c r="I72" s="67">
        <v>4</v>
      </c>
      <c r="J72" s="63" t="s">
        <v>176</v>
      </c>
      <c r="K72" s="67">
        <v>0</v>
      </c>
    </row>
    <row r="73" spans="1:11" ht="36.75" customHeight="1">
      <c r="A73" s="57">
        <v>68</v>
      </c>
      <c r="B73" s="66" t="s">
        <v>243</v>
      </c>
      <c r="C73" s="67">
        <v>367</v>
      </c>
      <c r="D73" s="63" t="s">
        <v>172</v>
      </c>
      <c r="E73" s="67">
        <v>16</v>
      </c>
      <c r="F73" s="63">
        <v>9</v>
      </c>
      <c r="G73" s="67">
        <v>3</v>
      </c>
      <c r="H73" s="63">
        <v>1</v>
      </c>
      <c r="I73" s="67">
        <v>5</v>
      </c>
      <c r="J73" s="63" t="s">
        <v>176</v>
      </c>
      <c r="K73" s="67">
        <v>0</v>
      </c>
    </row>
    <row r="74" spans="1:11" ht="36.75" customHeight="1">
      <c r="A74" s="57">
        <v>69</v>
      </c>
      <c r="B74" s="66" t="s">
        <v>244</v>
      </c>
      <c r="C74" s="67">
        <v>335</v>
      </c>
      <c r="D74" s="63" t="s">
        <v>172</v>
      </c>
      <c r="E74" s="67">
        <v>16</v>
      </c>
      <c r="F74" s="63">
        <v>17</v>
      </c>
      <c r="G74" s="67">
        <v>3</v>
      </c>
      <c r="H74" s="63">
        <v>1</v>
      </c>
      <c r="I74" s="67">
        <v>1</v>
      </c>
      <c r="J74" s="63">
        <v>1</v>
      </c>
      <c r="K74" s="67">
        <v>0</v>
      </c>
    </row>
    <row r="75" spans="1:11" ht="36.75" customHeight="1">
      <c r="A75" s="57">
        <v>70</v>
      </c>
      <c r="B75" s="58" t="s">
        <v>245</v>
      </c>
      <c r="C75" s="67">
        <v>245</v>
      </c>
      <c r="D75" s="63" t="s">
        <v>172</v>
      </c>
      <c r="E75" s="67">
        <v>14</v>
      </c>
      <c r="F75" s="63" t="s">
        <v>183</v>
      </c>
      <c r="G75" s="67">
        <v>2</v>
      </c>
      <c r="H75" s="63">
        <v>1</v>
      </c>
      <c r="I75" s="67">
        <v>1</v>
      </c>
      <c r="J75" s="63">
        <v>4</v>
      </c>
      <c r="K75" s="67">
        <v>1</v>
      </c>
    </row>
    <row r="76" spans="1:11" ht="27.75" customHeight="1">
      <c r="A76" s="57">
        <v>71</v>
      </c>
      <c r="B76" s="66" t="s">
        <v>246</v>
      </c>
      <c r="C76" s="67">
        <v>204</v>
      </c>
      <c r="D76" s="63" t="s">
        <v>172</v>
      </c>
      <c r="E76" s="67">
        <v>10</v>
      </c>
      <c r="F76" s="63">
        <v>8</v>
      </c>
      <c r="G76" s="67">
        <v>2</v>
      </c>
      <c r="H76" s="63">
        <v>1</v>
      </c>
      <c r="I76" s="67">
        <v>3</v>
      </c>
      <c r="J76" s="63">
        <v>1</v>
      </c>
      <c r="K76" s="67">
        <v>0</v>
      </c>
    </row>
    <row r="77" spans="1:11" ht="18">
      <c r="A77" s="57">
        <v>72</v>
      </c>
      <c r="B77" s="66" t="s">
        <v>247</v>
      </c>
      <c r="C77" s="67">
        <v>215</v>
      </c>
      <c r="D77" s="63" t="s">
        <v>172</v>
      </c>
      <c r="E77" s="67">
        <v>11</v>
      </c>
      <c r="F77" s="63">
        <v>6</v>
      </c>
      <c r="G77" s="67">
        <v>2</v>
      </c>
      <c r="H77" s="63">
        <v>1</v>
      </c>
      <c r="I77" s="67">
        <v>2</v>
      </c>
      <c r="J77" s="63">
        <v>1</v>
      </c>
      <c r="K77" s="67">
        <v>0</v>
      </c>
    </row>
    <row r="78" spans="1:11" ht="36.75" customHeight="1">
      <c r="A78" s="57">
        <v>73</v>
      </c>
      <c r="B78" s="66" t="s">
        <v>248</v>
      </c>
      <c r="C78" s="67">
        <v>375</v>
      </c>
      <c r="D78" s="63" t="s">
        <v>172</v>
      </c>
      <c r="E78" s="67">
        <v>15</v>
      </c>
      <c r="F78" s="63">
        <v>6</v>
      </c>
      <c r="G78" s="67">
        <v>2</v>
      </c>
      <c r="H78" s="63">
        <v>1</v>
      </c>
      <c r="I78" s="67">
        <v>2</v>
      </c>
      <c r="J78" s="63" t="s">
        <v>176</v>
      </c>
      <c r="K78" s="67">
        <v>1</v>
      </c>
    </row>
    <row r="79" spans="1:11" ht="36.75" customHeight="1">
      <c r="A79" s="57">
        <v>74</v>
      </c>
      <c r="B79" s="66" t="s">
        <v>249</v>
      </c>
      <c r="C79" s="67">
        <v>231</v>
      </c>
      <c r="D79" s="63" t="s">
        <v>172</v>
      </c>
      <c r="E79" s="67">
        <v>12</v>
      </c>
      <c r="F79" s="63">
        <v>5</v>
      </c>
      <c r="G79" s="67">
        <v>2</v>
      </c>
      <c r="H79" s="63">
        <v>1</v>
      </c>
      <c r="I79" s="67">
        <v>1</v>
      </c>
      <c r="J79" s="63">
        <v>1</v>
      </c>
      <c r="K79" s="67">
        <v>0</v>
      </c>
    </row>
    <row r="80" spans="1:11" ht="36.75" customHeight="1">
      <c r="A80" s="57">
        <v>75</v>
      </c>
      <c r="B80" s="66" t="s">
        <v>250</v>
      </c>
      <c r="C80" s="67">
        <v>417</v>
      </c>
      <c r="D80" s="63" t="s">
        <v>172</v>
      </c>
      <c r="E80" s="67">
        <v>20</v>
      </c>
      <c r="F80" s="63">
        <v>10</v>
      </c>
      <c r="G80" s="67">
        <v>4</v>
      </c>
      <c r="H80" s="63">
        <v>1</v>
      </c>
      <c r="I80" s="67">
        <v>3</v>
      </c>
      <c r="J80" s="63">
        <v>2</v>
      </c>
      <c r="K80" s="67">
        <v>0</v>
      </c>
    </row>
    <row r="81" spans="1:11" ht="18">
      <c r="A81" s="57">
        <v>76</v>
      </c>
      <c r="B81" s="66" t="s">
        <v>251</v>
      </c>
      <c r="C81" s="67">
        <v>178</v>
      </c>
      <c r="D81" s="63" t="s">
        <v>172</v>
      </c>
      <c r="E81" s="67">
        <v>10</v>
      </c>
      <c r="F81" s="63" t="s">
        <v>183</v>
      </c>
      <c r="G81" s="67">
        <v>2</v>
      </c>
      <c r="H81" s="63">
        <v>1</v>
      </c>
      <c r="I81" s="67" t="s">
        <v>176</v>
      </c>
      <c r="J81" s="63" t="s">
        <v>176</v>
      </c>
      <c r="K81" s="67">
        <v>1</v>
      </c>
    </row>
    <row r="82" spans="1:11" ht="36.75" customHeight="1">
      <c r="A82" s="57">
        <v>77</v>
      </c>
      <c r="B82" s="66" t="s">
        <v>252</v>
      </c>
      <c r="C82" s="67">
        <v>89</v>
      </c>
      <c r="D82" s="63" t="s">
        <v>172</v>
      </c>
      <c r="E82" s="67">
        <v>7</v>
      </c>
      <c r="F82" s="63">
        <v>2</v>
      </c>
      <c r="G82" s="67">
        <v>2</v>
      </c>
      <c r="H82" s="63">
        <v>1</v>
      </c>
      <c r="I82" s="67">
        <v>1</v>
      </c>
      <c r="J82" s="63">
        <v>1</v>
      </c>
      <c r="K82" s="67">
        <v>1</v>
      </c>
    </row>
    <row r="83" spans="1:11" ht="27.75" customHeight="1">
      <c r="A83" s="57">
        <v>78</v>
      </c>
      <c r="B83" s="66" t="s">
        <v>253</v>
      </c>
      <c r="C83" s="67">
        <v>84</v>
      </c>
      <c r="D83" s="63" t="s">
        <v>172</v>
      </c>
      <c r="E83" s="67">
        <v>6</v>
      </c>
      <c r="F83" s="63">
        <v>2</v>
      </c>
      <c r="G83" s="67">
        <v>2</v>
      </c>
      <c r="H83" s="63">
        <v>1</v>
      </c>
      <c r="I83" s="67">
        <v>1</v>
      </c>
      <c r="J83" s="63">
        <v>2</v>
      </c>
      <c r="K83" s="67" t="s">
        <v>176</v>
      </c>
    </row>
    <row r="84" spans="1:11" ht="27.75" customHeight="1">
      <c r="A84" s="57">
        <v>79</v>
      </c>
      <c r="B84" s="66" t="s">
        <v>254</v>
      </c>
      <c r="C84" s="67">
        <v>275</v>
      </c>
      <c r="D84" s="63" t="s">
        <v>172</v>
      </c>
      <c r="E84" s="67">
        <v>16</v>
      </c>
      <c r="F84" s="63">
        <v>4</v>
      </c>
      <c r="G84" s="67">
        <v>2</v>
      </c>
      <c r="H84" s="63">
        <v>1</v>
      </c>
      <c r="I84" s="67">
        <v>3</v>
      </c>
      <c r="J84" s="63">
        <v>0</v>
      </c>
      <c r="K84" s="67">
        <v>1</v>
      </c>
    </row>
    <row r="85" spans="1:11" ht="18.75" customHeight="1">
      <c r="A85" s="57">
        <v>80</v>
      </c>
      <c r="B85" s="66" t="s">
        <v>255</v>
      </c>
      <c r="C85" s="67">
        <v>488</v>
      </c>
      <c r="D85" s="63" t="s">
        <v>185</v>
      </c>
      <c r="E85" s="67">
        <v>16</v>
      </c>
      <c r="F85" s="63">
        <v>12</v>
      </c>
      <c r="G85" s="67">
        <v>5</v>
      </c>
      <c r="H85" s="63">
        <v>1</v>
      </c>
      <c r="I85" s="67">
        <v>3</v>
      </c>
      <c r="J85" s="63" t="s">
        <v>176</v>
      </c>
      <c r="K85" s="67">
        <v>1</v>
      </c>
    </row>
    <row r="86" spans="1:11" ht="27.75" customHeight="1">
      <c r="A86" s="57">
        <v>81</v>
      </c>
      <c r="B86" s="66" t="s">
        <v>256</v>
      </c>
      <c r="C86" s="67">
        <v>190</v>
      </c>
      <c r="D86" s="63" t="s">
        <v>172</v>
      </c>
      <c r="E86" s="67">
        <v>14</v>
      </c>
      <c r="F86" s="63">
        <v>4</v>
      </c>
      <c r="G86" s="67">
        <v>2</v>
      </c>
      <c r="H86" s="63">
        <v>1</v>
      </c>
      <c r="I86" s="67">
        <v>3</v>
      </c>
      <c r="J86" s="63">
        <v>0</v>
      </c>
      <c r="K86" s="67">
        <v>0</v>
      </c>
    </row>
    <row r="87" spans="1:11" ht="27.75" customHeight="1">
      <c r="A87" s="57">
        <v>82</v>
      </c>
      <c r="B87" s="58" t="s">
        <v>257</v>
      </c>
      <c r="C87" s="67">
        <v>127</v>
      </c>
      <c r="D87" s="63" t="s">
        <v>172</v>
      </c>
      <c r="E87" s="67">
        <v>8</v>
      </c>
      <c r="F87" s="63">
        <v>2</v>
      </c>
      <c r="G87" s="67">
        <v>2</v>
      </c>
      <c r="H87" s="63">
        <v>0</v>
      </c>
      <c r="I87" s="67">
        <v>3</v>
      </c>
      <c r="J87" s="63">
        <v>1</v>
      </c>
      <c r="K87" s="67">
        <v>1</v>
      </c>
    </row>
    <row r="88" spans="1:11" ht="27.75" customHeight="1">
      <c r="A88" s="57">
        <v>83</v>
      </c>
      <c r="B88" s="66" t="s">
        <v>258</v>
      </c>
      <c r="C88" s="67">
        <v>189</v>
      </c>
      <c r="D88" s="63" t="s">
        <v>172</v>
      </c>
      <c r="E88" s="67">
        <v>12</v>
      </c>
      <c r="F88" s="63">
        <v>4</v>
      </c>
      <c r="G88" s="67">
        <v>2</v>
      </c>
      <c r="H88" s="63">
        <v>1</v>
      </c>
      <c r="I88" s="67">
        <v>3</v>
      </c>
      <c r="J88" s="63">
        <v>1</v>
      </c>
      <c r="K88" s="67">
        <v>1</v>
      </c>
    </row>
    <row r="89" spans="1:11" ht="18">
      <c r="A89" s="57">
        <v>84</v>
      </c>
      <c r="B89" s="66" t="s">
        <v>259</v>
      </c>
      <c r="C89" s="67">
        <v>86</v>
      </c>
      <c r="D89" s="63" t="s">
        <v>172</v>
      </c>
      <c r="E89" s="67">
        <v>8</v>
      </c>
      <c r="F89" s="63">
        <v>1</v>
      </c>
      <c r="G89" s="67">
        <v>2</v>
      </c>
      <c r="H89" s="63">
        <v>0</v>
      </c>
      <c r="I89" s="67">
        <v>1</v>
      </c>
      <c r="J89" s="63">
        <v>1</v>
      </c>
      <c r="K89" s="67">
        <v>0</v>
      </c>
    </row>
    <row r="90" spans="1:11" ht="27.75" customHeight="1">
      <c r="A90" s="57">
        <v>85</v>
      </c>
      <c r="B90" s="66" t="s">
        <v>260</v>
      </c>
      <c r="C90" s="67">
        <v>131</v>
      </c>
      <c r="D90" s="63" t="s">
        <v>172</v>
      </c>
      <c r="E90" s="67">
        <v>10</v>
      </c>
      <c r="F90" s="63">
        <v>7</v>
      </c>
      <c r="G90" s="67">
        <v>1</v>
      </c>
      <c r="H90" s="63">
        <v>1</v>
      </c>
      <c r="I90" s="67">
        <v>3</v>
      </c>
      <c r="J90" s="63">
        <v>0</v>
      </c>
      <c r="K90" s="67">
        <v>0</v>
      </c>
    </row>
    <row r="91" spans="1:11" ht="36.75" customHeight="1">
      <c r="A91" s="57">
        <v>86</v>
      </c>
      <c r="B91" s="66" t="s">
        <v>261</v>
      </c>
      <c r="C91" s="67">
        <v>466</v>
      </c>
      <c r="D91" s="63" t="s">
        <v>172</v>
      </c>
      <c r="E91" s="67">
        <v>18</v>
      </c>
      <c r="F91" s="63">
        <v>6</v>
      </c>
      <c r="G91" s="67">
        <v>4</v>
      </c>
      <c r="H91" s="63">
        <v>1</v>
      </c>
      <c r="I91" s="67">
        <v>2</v>
      </c>
      <c r="J91" s="63">
        <v>1</v>
      </c>
      <c r="K91" s="67">
        <v>0</v>
      </c>
    </row>
    <row r="92" spans="1:11" ht="18">
      <c r="A92" s="57">
        <v>87</v>
      </c>
      <c r="B92" s="66" t="s">
        <v>262</v>
      </c>
      <c r="C92" s="67">
        <v>64</v>
      </c>
      <c r="D92" s="63" t="s">
        <v>172</v>
      </c>
      <c r="E92" s="67">
        <v>3</v>
      </c>
      <c r="F92" s="63" t="s">
        <v>183</v>
      </c>
      <c r="G92" s="67">
        <v>2</v>
      </c>
      <c r="H92" s="63">
        <v>1</v>
      </c>
      <c r="I92" s="67" t="s">
        <v>176</v>
      </c>
      <c r="J92" s="63">
        <v>1</v>
      </c>
      <c r="K92" s="67" t="s">
        <v>176</v>
      </c>
    </row>
    <row r="93" spans="1:11" ht="54.75" customHeight="1">
      <c r="A93" s="57">
        <v>88</v>
      </c>
      <c r="B93" s="66" t="s">
        <v>263</v>
      </c>
      <c r="C93" s="67">
        <v>259</v>
      </c>
      <c r="D93" s="63" t="s">
        <v>172</v>
      </c>
      <c r="E93" s="67">
        <v>12</v>
      </c>
      <c r="F93" s="63">
        <v>14</v>
      </c>
      <c r="G93" s="67">
        <v>3</v>
      </c>
      <c r="H93" s="63">
        <v>1</v>
      </c>
      <c r="I93" s="67">
        <v>4</v>
      </c>
      <c r="J93" s="63">
        <v>1</v>
      </c>
      <c r="K93" s="67">
        <v>1</v>
      </c>
    </row>
    <row r="94" spans="1:11" ht="36.75" customHeight="1">
      <c r="A94" s="57">
        <v>89</v>
      </c>
      <c r="B94" s="58" t="s">
        <v>264</v>
      </c>
      <c r="C94" s="67">
        <v>453</v>
      </c>
      <c r="D94" s="63" t="s">
        <v>172</v>
      </c>
      <c r="E94" s="67">
        <v>21</v>
      </c>
      <c r="F94" s="63">
        <v>18</v>
      </c>
      <c r="G94" s="67">
        <v>3</v>
      </c>
      <c r="H94" s="63">
        <v>1</v>
      </c>
      <c r="I94" s="67">
        <v>5</v>
      </c>
      <c r="J94" s="63">
        <v>2</v>
      </c>
      <c r="K94" s="67">
        <v>0</v>
      </c>
    </row>
    <row r="95" spans="1:11" ht="18.75" customHeight="1">
      <c r="A95" s="57">
        <v>90</v>
      </c>
      <c r="B95" s="58" t="s">
        <v>265</v>
      </c>
      <c r="C95" s="67">
        <v>284</v>
      </c>
      <c r="D95" s="63" t="s">
        <v>172</v>
      </c>
      <c r="E95" s="67">
        <v>9</v>
      </c>
      <c r="F95" s="63">
        <v>5</v>
      </c>
      <c r="G95" s="67">
        <v>2</v>
      </c>
      <c r="H95" s="63">
        <v>1</v>
      </c>
      <c r="I95" s="67">
        <v>2</v>
      </c>
      <c r="J95" s="63" t="s">
        <v>176</v>
      </c>
      <c r="K95" s="67">
        <v>0</v>
      </c>
    </row>
    <row r="96" spans="1:11" ht="27.75" customHeight="1">
      <c r="A96" s="57">
        <v>91</v>
      </c>
      <c r="B96" s="58" t="s">
        <v>266</v>
      </c>
      <c r="C96" s="67">
        <v>92</v>
      </c>
      <c r="D96" s="63" t="s">
        <v>172</v>
      </c>
      <c r="E96" s="67">
        <v>7</v>
      </c>
      <c r="F96" s="63">
        <v>2</v>
      </c>
      <c r="G96" s="67">
        <v>2</v>
      </c>
      <c r="H96" s="63">
        <v>1</v>
      </c>
      <c r="I96" s="67">
        <v>1</v>
      </c>
      <c r="J96" s="63">
        <v>0</v>
      </c>
      <c r="K96" s="67">
        <v>0</v>
      </c>
    </row>
    <row r="97" spans="1:13" ht="45.75" customHeight="1">
      <c r="A97" s="57">
        <v>92</v>
      </c>
      <c r="B97" s="58" t="s">
        <v>267</v>
      </c>
      <c r="C97" s="67">
        <v>117</v>
      </c>
      <c r="D97" s="63" t="s">
        <v>172</v>
      </c>
      <c r="E97" s="67">
        <v>9</v>
      </c>
      <c r="F97" s="63">
        <v>5</v>
      </c>
      <c r="G97" s="67">
        <v>2</v>
      </c>
      <c r="H97" s="63">
        <v>0</v>
      </c>
      <c r="I97" s="67">
        <v>3</v>
      </c>
      <c r="J97" s="63">
        <v>0</v>
      </c>
      <c r="K97" s="67">
        <v>1</v>
      </c>
    </row>
    <row r="98" spans="1:13">
      <c r="A98" s="57">
        <v>93</v>
      </c>
      <c r="B98" s="58" t="s">
        <v>268</v>
      </c>
      <c r="C98" s="67" t="s">
        <v>183</v>
      </c>
      <c r="D98" s="63" t="s">
        <v>172</v>
      </c>
      <c r="E98" s="67" t="s">
        <v>176</v>
      </c>
      <c r="F98" s="63" t="s">
        <v>183</v>
      </c>
      <c r="G98" s="67">
        <v>1</v>
      </c>
      <c r="H98" s="63">
        <v>0</v>
      </c>
      <c r="I98" s="67" t="s">
        <v>176</v>
      </c>
      <c r="J98" s="63" t="s">
        <v>176</v>
      </c>
      <c r="K98" s="67">
        <v>1</v>
      </c>
    </row>
    <row r="99" spans="1:13" ht="18">
      <c r="A99" s="57">
        <v>94</v>
      </c>
      <c r="B99" s="58" t="s">
        <v>269</v>
      </c>
      <c r="C99" s="67">
        <v>23</v>
      </c>
      <c r="D99" s="63" t="s">
        <v>172</v>
      </c>
      <c r="E99" s="67">
        <v>9</v>
      </c>
      <c r="F99" s="63">
        <v>24</v>
      </c>
      <c r="G99" s="67">
        <v>1</v>
      </c>
      <c r="H99" s="63">
        <v>0</v>
      </c>
      <c r="I99" s="67" t="s">
        <v>176</v>
      </c>
      <c r="J99" s="63">
        <v>3</v>
      </c>
      <c r="K99" s="67" t="s">
        <v>176</v>
      </c>
    </row>
    <row r="100" spans="1:13">
      <c r="A100" s="57">
        <v>95</v>
      </c>
      <c r="B100" s="58" t="s">
        <v>270</v>
      </c>
      <c r="C100" s="67">
        <v>141</v>
      </c>
      <c r="D100" s="63" t="s">
        <v>172</v>
      </c>
      <c r="E100" s="67">
        <v>7</v>
      </c>
      <c r="F100" s="63" t="s">
        <v>183</v>
      </c>
      <c r="G100" s="67">
        <v>2</v>
      </c>
      <c r="H100" s="63">
        <v>0</v>
      </c>
      <c r="I100" s="67" t="s">
        <v>176</v>
      </c>
      <c r="J100" s="63" t="s">
        <v>176</v>
      </c>
      <c r="K100" s="67" t="s">
        <v>176</v>
      </c>
    </row>
    <row r="101" spans="1:13" ht="18">
      <c r="A101" s="57"/>
      <c r="B101" s="58" t="s">
        <v>271</v>
      </c>
      <c r="C101" s="67" t="s">
        <v>176</v>
      </c>
      <c r="D101" s="63" t="s">
        <v>176</v>
      </c>
      <c r="E101" s="67" t="s">
        <v>176</v>
      </c>
      <c r="F101" s="63" t="s">
        <v>176</v>
      </c>
      <c r="G101" s="67" t="s">
        <v>176</v>
      </c>
      <c r="H101" s="63" t="s">
        <v>176</v>
      </c>
      <c r="I101" s="67" t="s">
        <v>176</v>
      </c>
      <c r="J101" s="63" t="s">
        <v>176</v>
      </c>
      <c r="K101" s="67" t="s">
        <v>176</v>
      </c>
    </row>
    <row r="102" spans="1:13">
      <c r="A102" s="57"/>
      <c r="B102" s="58" t="s">
        <v>272</v>
      </c>
      <c r="C102" s="67" t="s">
        <v>176</v>
      </c>
      <c r="D102" s="63" t="s">
        <v>176</v>
      </c>
      <c r="E102" s="67" t="s">
        <v>176</v>
      </c>
      <c r="F102" s="63" t="s">
        <v>176</v>
      </c>
      <c r="G102" s="67" t="s">
        <v>176</v>
      </c>
      <c r="H102" s="63" t="s">
        <v>176</v>
      </c>
      <c r="I102" s="67" t="s">
        <v>176</v>
      </c>
      <c r="J102" s="63" t="s">
        <v>176</v>
      </c>
      <c r="K102" s="67" t="s">
        <v>176</v>
      </c>
    </row>
    <row r="103" spans="1:13">
      <c r="A103" s="57"/>
      <c r="B103" s="58" t="s">
        <v>273</v>
      </c>
      <c r="C103" s="67" t="s">
        <v>176</v>
      </c>
      <c r="D103" s="63" t="s">
        <v>176</v>
      </c>
      <c r="E103" s="67" t="s">
        <v>176</v>
      </c>
      <c r="F103" s="63" t="s">
        <v>176</v>
      </c>
      <c r="G103" s="67" t="s">
        <v>176</v>
      </c>
      <c r="H103" s="63" t="s">
        <v>176</v>
      </c>
      <c r="I103" s="67" t="s">
        <v>176</v>
      </c>
      <c r="J103" s="63" t="s">
        <v>176</v>
      </c>
      <c r="K103" s="67" t="s">
        <v>176</v>
      </c>
    </row>
    <row r="104" spans="1:13" ht="27">
      <c r="A104" s="57"/>
      <c r="B104" s="58" t="s">
        <v>274</v>
      </c>
      <c r="C104" s="67" t="s">
        <v>176</v>
      </c>
      <c r="D104" s="63" t="s">
        <v>176</v>
      </c>
      <c r="E104" s="67" t="s">
        <v>176</v>
      </c>
      <c r="F104" s="63" t="s">
        <v>176</v>
      </c>
      <c r="G104" s="67" t="s">
        <v>176</v>
      </c>
      <c r="H104" s="63" t="s">
        <v>176</v>
      </c>
      <c r="I104" s="67" t="s">
        <v>176</v>
      </c>
      <c r="J104" s="63" t="s">
        <v>176</v>
      </c>
      <c r="K104" s="67" t="s">
        <v>176</v>
      </c>
    </row>
    <row r="105" spans="1:13">
      <c r="A105" s="122" t="s">
        <v>275</v>
      </c>
      <c r="B105" s="122"/>
      <c r="C105" s="60">
        <v>30634</v>
      </c>
      <c r="D105" s="61" t="s">
        <v>176</v>
      </c>
      <c r="E105" s="60">
        <v>1424</v>
      </c>
      <c r="F105" s="62">
        <v>1173</v>
      </c>
      <c r="G105" s="67">
        <f t="shared" ref="G105:I105" si="0">SUM(G4:G104)</f>
        <v>285</v>
      </c>
      <c r="H105" s="61">
        <f t="shared" si="0"/>
        <v>97</v>
      </c>
      <c r="I105" s="61">
        <f t="shared" si="0"/>
        <v>209</v>
      </c>
      <c r="J105" s="61">
        <f>SUM(J4:J104)</f>
        <v>75</v>
      </c>
      <c r="K105" s="61">
        <f>SUM(K4:K104)</f>
        <v>45</v>
      </c>
    </row>
    <row r="106" spans="1:13">
      <c r="G106" s="54"/>
      <c r="H106" s="55"/>
      <c r="I106" s="55"/>
      <c r="J106" s="55"/>
      <c r="K106" s="59">
        <f>SUM(G105:K105)</f>
        <v>711</v>
      </c>
      <c r="L106" s="56"/>
      <c r="M106" s="56"/>
    </row>
    <row r="107" spans="1:13">
      <c r="G107" s="55"/>
      <c r="H107" s="55"/>
      <c r="I107" s="55"/>
      <c r="J107" s="55"/>
      <c r="K107" s="55"/>
      <c r="L107" s="56"/>
      <c r="M107" s="56"/>
    </row>
    <row r="108" spans="1:13" ht="15" customHeight="1">
      <c r="B108" s="79" t="s">
        <v>283</v>
      </c>
      <c r="C108" s="83"/>
      <c r="D108" s="68"/>
      <c r="E108" s="68"/>
      <c r="F108" s="69"/>
      <c r="G108" s="70"/>
      <c r="H108" s="70"/>
      <c r="I108" s="70"/>
      <c r="J108" s="70"/>
      <c r="K108" s="70"/>
      <c r="L108" s="56"/>
      <c r="M108" s="56"/>
    </row>
    <row r="109" spans="1:13">
      <c r="B109" s="80" t="s">
        <v>289</v>
      </c>
      <c r="C109" s="81"/>
      <c r="G109" s="56"/>
      <c r="H109" s="56"/>
      <c r="I109" s="56"/>
      <c r="J109" s="56"/>
      <c r="K109" s="56"/>
      <c r="L109" s="56"/>
      <c r="M109" s="56"/>
    </row>
    <row r="110" spans="1:13" ht="15" customHeight="1">
      <c r="B110" s="84" t="s">
        <v>284</v>
      </c>
      <c r="C110" s="85"/>
      <c r="D110" s="85"/>
      <c r="E110" s="85"/>
      <c r="F110" s="86"/>
      <c r="G110" s="85"/>
      <c r="H110" s="85"/>
      <c r="I110" s="85"/>
      <c r="J110" s="85"/>
      <c r="K110" s="74"/>
      <c r="L110" s="56"/>
      <c r="M110" s="56"/>
    </row>
    <row r="111" spans="1:13" ht="15.75" customHeight="1">
      <c r="B111" s="82" t="s">
        <v>287</v>
      </c>
      <c r="C111" s="82"/>
      <c r="D111" s="82"/>
      <c r="E111" s="82"/>
      <c r="F111" s="87"/>
      <c r="G111" s="82"/>
      <c r="H111" s="82"/>
      <c r="I111" s="82"/>
      <c r="J111" s="82"/>
      <c r="K111" s="82"/>
      <c r="L111" s="56"/>
      <c r="M111" s="56"/>
    </row>
    <row r="112" spans="1:13">
      <c r="B112" s="71" t="s">
        <v>288</v>
      </c>
      <c r="C112" s="72"/>
      <c r="D112" s="72"/>
      <c r="E112" s="72"/>
      <c r="F112" s="73"/>
      <c r="G112" s="72"/>
      <c r="H112" s="72"/>
      <c r="I112" s="72"/>
      <c r="J112" s="72"/>
      <c r="K112" s="74"/>
    </row>
    <row r="113" spans="2:11">
      <c r="B113" s="71" t="s">
        <v>285</v>
      </c>
      <c r="C113" s="72"/>
      <c r="D113" s="72"/>
      <c r="E113" s="72"/>
      <c r="F113" s="73"/>
      <c r="G113" s="72"/>
      <c r="H113" s="72"/>
      <c r="I113" s="72"/>
      <c r="J113" s="72"/>
      <c r="K113" s="74"/>
    </row>
    <row r="114" spans="2:11">
      <c r="B114" s="82" t="s">
        <v>275</v>
      </c>
      <c r="C114" s="82">
        <v>33</v>
      </c>
    </row>
  </sheetData>
  <customSheetViews>
    <customSheetView guid="{9D1E50CE-11E8-4C04-B2DA-0537E77D1431}" showPageBreaks="1" fitToPage="1">
      <selection activeCell="B110" sqref="B110"/>
      <pageMargins left="0.511811024" right="0.511811024" top="0.78740157499999996" bottom="0.78740157499999996" header="0.31496062000000002" footer="0.31496062000000002"/>
      <pageSetup paperSize="9" scale="85" fitToHeight="0" orientation="portrait" r:id="rId1"/>
    </customSheetView>
    <customSheetView guid="{CE0B4D02-D1E9-46BC-AAD9-52AE30CE0A4A}" showPageBreaks="1" fitToPage="1" topLeftCell="A13">
      <selection activeCell="B110" sqref="B110"/>
      <pageMargins left="0.511811024" right="0.511811024" top="0.78740157499999996" bottom="0.78740157499999996" header="0.31496062000000002" footer="0.31496062000000002"/>
      <pageSetup paperSize="9" scale="85" fitToHeight="0" orientation="portrait" r:id="rId2"/>
    </customSheetView>
  </customSheetViews>
  <mergeCells count="22">
    <mergeCell ref="A105:B105"/>
    <mergeCell ref="H20:H21"/>
    <mergeCell ref="I20:I21"/>
    <mergeCell ref="J20:J21"/>
    <mergeCell ref="G48:G49"/>
    <mergeCell ref="H48:H49"/>
    <mergeCell ref="I48:I49"/>
    <mergeCell ref="J48:J49"/>
    <mergeCell ref="K20:K21"/>
    <mergeCell ref="A48:A49"/>
    <mergeCell ref="B48:B49"/>
    <mergeCell ref="C48:C49"/>
    <mergeCell ref="D48:D49"/>
    <mergeCell ref="E48:E49"/>
    <mergeCell ref="F48:F49"/>
    <mergeCell ref="A20:A21"/>
    <mergeCell ref="C20:C21"/>
    <mergeCell ref="D20:D21"/>
    <mergeCell ref="E20:E21"/>
    <mergeCell ref="F20:F21"/>
    <mergeCell ref="G20:G21"/>
    <mergeCell ref="K48:K49"/>
  </mergeCells>
  <pageMargins left="0.511811024" right="0.511811024" top="0.78740157499999996" bottom="0.78740157499999996" header="0.31496062000000002" footer="0.31496062000000002"/>
  <pageSetup paperSize="9" scale="85" fitToHeight="0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7</vt:i4>
      </vt:variant>
    </vt:vector>
  </HeadingPairs>
  <TitlesOfParts>
    <vt:vector size="15" baseType="lpstr">
      <vt:lpstr>ANEXO I-A</vt:lpstr>
      <vt:lpstr>I-B</vt:lpstr>
      <vt:lpstr>I-C</vt:lpstr>
      <vt:lpstr>I-D</vt:lpstr>
      <vt:lpstr>I-E</vt:lpstr>
      <vt:lpstr>I-F</vt:lpstr>
      <vt:lpstr>TOTAL</vt:lpstr>
      <vt:lpstr>Plan1</vt:lpstr>
      <vt:lpstr>'ANEXO I-A'!Area_de_impressao</vt:lpstr>
      <vt:lpstr>'I-B'!Area_de_impressao</vt:lpstr>
      <vt:lpstr>'I-C'!Area_de_impressao</vt:lpstr>
      <vt:lpstr>'I-D'!Area_de_impressao</vt:lpstr>
      <vt:lpstr>'I-E'!Area_de_impressao</vt:lpstr>
      <vt:lpstr>'I-F'!Area_de_impressao</vt:lpstr>
      <vt:lpstr>TOTAL!Area_de_impressao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Eduardo Ademi Teixeira</dc:creator>
  <cp:lastModifiedBy>Usuário</cp:lastModifiedBy>
  <cp:revision>26</cp:revision>
  <cp:lastPrinted>2021-09-21T17:25:24Z</cp:lastPrinted>
  <dcterms:created xsi:type="dcterms:W3CDTF">1601-01-01T00:00:00Z</dcterms:created>
  <dcterms:modified xsi:type="dcterms:W3CDTF">2021-09-21T17:27:45Z</dcterms:modified>
</cp:coreProperties>
</file>