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VIGIA" sheetId="1" r:id="rId1"/>
    <sheet name="MAT EPI" sheetId="2" r:id="rId2"/>
    <sheet name="VIGIA POR POSTO" sheetId="4" r:id="rId3"/>
    <sheet name="TOTAL" sheetId="3" r:id="rId4"/>
  </sheets>
  <definedNames>
    <definedName name="_1Excel_BuiltIn_Print_Area_1_1">#REF!</definedName>
    <definedName name="_xlnm.Print_Area" localSheetId="1">'MAT EPI'!$A$1:$I$24</definedName>
    <definedName name="_xlnm.Print_Area" localSheetId="3">TOTAL!$A$1:$G$30</definedName>
    <definedName name="_xlnm.Print_Area" localSheetId="2">'VIGIA POR POSTO'!$A$1:$G$107</definedName>
    <definedName name="Excel_BuiltIn_Print_Area_1">#REF!</definedName>
    <definedName name="Excel_BuiltIn_Print_Area_1_1">#REF!</definedName>
  </definedNames>
  <calcPr calcId="152511"/>
  <extLst>
    <ext uri="GoogleSheetsCustomDataVersion1">
      <go:sheetsCustomData xmlns:go="http://customooxmlschemas.google.com/" r:id="" roundtripDataSignature="AMtx7miza1h3GrxJN55g4ZOJOwO/mjoK4g=="/>
    </ext>
  </extLst>
</workbook>
</file>

<file path=xl/calcChain.xml><?xml version="1.0" encoding="utf-8"?>
<calcChain xmlns="http://schemas.openxmlformats.org/spreadsheetml/2006/main">
  <c r="E107" i="4"/>
  <c r="D107"/>
  <c r="C24" i="2"/>
  <c r="D24" s="1"/>
  <c r="D23"/>
  <c r="C22"/>
  <c r="D22" s="1"/>
  <c r="D21"/>
  <c r="C17"/>
  <c r="D17" s="1"/>
  <c r="D13"/>
  <c r="D12"/>
  <c r="C8"/>
  <c r="D8" s="1"/>
  <c r="C7"/>
  <c r="D7" s="1"/>
  <c r="C6"/>
  <c r="D6" s="1"/>
  <c r="C329" i="1"/>
  <c r="C331" s="1"/>
  <c r="C297"/>
  <c r="C288"/>
  <c r="C287"/>
  <c r="C272"/>
  <c r="C262"/>
  <c r="C280" s="1"/>
  <c r="C246"/>
  <c r="C342" s="1"/>
  <c r="C230"/>
  <c r="C215"/>
  <c r="C223" s="1"/>
  <c r="C161"/>
  <c r="C163" s="1"/>
  <c r="C129"/>
  <c r="C135" s="1"/>
  <c r="C120"/>
  <c r="C119"/>
  <c r="C104"/>
  <c r="D104" s="1"/>
  <c r="C94"/>
  <c r="C112" s="1"/>
  <c r="C173"/>
  <c r="F35" i="2" l="1"/>
  <c r="C310" i="1"/>
  <c r="C105"/>
  <c r="D120"/>
  <c r="C290"/>
  <c r="D290" s="1"/>
  <c r="C122"/>
  <c r="D122" s="1"/>
  <c r="D119"/>
  <c r="C142"/>
  <c r="C136"/>
  <c r="D136" s="1"/>
  <c r="D135"/>
  <c r="D272"/>
  <c r="D291"/>
  <c r="D279"/>
  <c r="D261"/>
  <c r="D255"/>
  <c r="D260"/>
  <c r="D259"/>
  <c r="D289"/>
  <c r="D270"/>
  <c r="D258"/>
  <c r="D254"/>
  <c r="C340"/>
  <c r="D257"/>
  <c r="D256"/>
  <c r="C229"/>
  <c r="C236" s="1"/>
  <c r="C341" s="1"/>
  <c r="D286"/>
  <c r="D271"/>
  <c r="D288"/>
  <c r="D269"/>
  <c r="D297"/>
  <c r="C113"/>
  <c r="C144" s="1"/>
  <c r="D112"/>
  <c r="C281"/>
  <c r="C312" s="1"/>
  <c r="D280"/>
  <c r="D299"/>
  <c r="D111"/>
  <c r="D93"/>
  <c r="D298"/>
  <c r="D118"/>
  <c r="D92"/>
  <c r="D134"/>
  <c r="D91"/>
  <c r="D90"/>
  <c r="D86"/>
  <c r="C171"/>
  <c r="D133"/>
  <c r="D102"/>
  <c r="D302"/>
  <c r="D101"/>
  <c r="D301"/>
  <c r="D300"/>
  <c r="D131"/>
  <c r="D123"/>
  <c r="D88"/>
  <c r="D130"/>
  <c r="D87"/>
  <c r="D103"/>
  <c r="D121"/>
  <c r="D132"/>
  <c r="D89"/>
  <c r="D105"/>
  <c r="C106"/>
  <c r="C303"/>
  <c r="D287"/>
  <c r="C172"/>
  <c r="C273"/>
  <c r="D129"/>
  <c r="C292" l="1"/>
  <c r="C313" s="1"/>
  <c r="C124"/>
  <c r="C145" s="1"/>
  <c r="C137"/>
  <c r="D281"/>
  <c r="D312" s="1"/>
  <c r="D113"/>
  <c r="D144" s="1"/>
  <c r="C274"/>
  <c r="D273"/>
  <c r="C304"/>
  <c r="D304" s="1"/>
  <c r="D303"/>
  <c r="C305"/>
  <c r="D124"/>
  <c r="D145" s="1"/>
  <c r="D262"/>
  <c r="D310" s="1"/>
  <c r="D106"/>
  <c r="D143" s="1"/>
  <c r="C143"/>
  <c r="D94"/>
  <c r="D142" s="1"/>
  <c r="D292"/>
  <c r="D313" s="1"/>
  <c r="C146"/>
  <c r="D137"/>
  <c r="D146" s="1"/>
  <c r="D148" l="1"/>
  <c r="C174" s="1"/>
  <c r="C175" s="1"/>
  <c r="C314"/>
  <c r="D305"/>
  <c r="D314" s="1"/>
  <c r="C148"/>
  <c r="C311"/>
  <c r="D274"/>
  <c r="D311" s="1"/>
  <c r="D316" l="1"/>
  <c r="C343" s="1"/>
  <c r="C344" s="1"/>
  <c r="D321"/>
  <c r="D153"/>
  <c r="C316"/>
  <c r="D162" l="1"/>
  <c r="D155" s="1"/>
  <c r="D330"/>
  <c r="D156" l="1"/>
  <c r="D323"/>
  <c r="D329"/>
  <c r="D331" s="1"/>
  <c r="C345" s="1"/>
  <c r="C346" s="1"/>
  <c r="D328"/>
  <c r="D324"/>
  <c r="D325"/>
  <c r="D160"/>
  <c r="D161"/>
  <c r="D163" s="1"/>
  <c r="C176" s="1"/>
  <c r="C177" s="1"/>
  <c r="D157"/>
</calcChain>
</file>

<file path=xl/sharedStrings.xml><?xml version="1.0" encoding="utf-8"?>
<sst xmlns="http://schemas.openxmlformats.org/spreadsheetml/2006/main" count="872" uniqueCount="330">
  <si>
    <t>Informações Gerais</t>
  </si>
  <si>
    <t>Razão Social:</t>
  </si>
  <si>
    <t>CNPJ:</t>
  </si>
  <si>
    <t xml:space="preserve">Nº do Processo: </t>
  </si>
  <si>
    <t>Licitação nº</t>
  </si>
  <si>
    <t>Dia __/__/__ às __ : __ horas</t>
  </si>
  <si>
    <t>Endereço Comercial:</t>
  </si>
  <si>
    <t>Bairro:</t>
  </si>
  <si>
    <t>Cidade:</t>
  </si>
  <si>
    <t>Estado:</t>
  </si>
  <si>
    <t>CEP:</t>
  </si>
  <si>
    <t>Telefone:</t>
  </si>
  <si>
    <t>Celular</t>
  </si>
  <si>
    <t>Email:</t>
  </si>
  <si>
    <t>Dados Bancários (para emissão de nota de empenho):</t>
  </si>
  <si>
    <t>Representante Legal Qualificado:</t>
  </si>
  <si>
    <t>Identidade:</t>
  </si>
  <si>
    <t>Órgão Expedidor:</t>
  </si>
  <si>
    <t>CPF:</t>
  </si>
  <si>
    <t>Nacionalidade:</t>
  </si>
  <si>
    <t>Qualificação profissional na empresa:</t>
  </si>
  <si>
    <t>Estado Civil: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</si>
  <si>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</si>
  <si>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</si>
  <si>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</si>
  <si>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</si>
  <si>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</si>
  <si>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Itaborai/RJ</t>
  </si>
  <si>
    <t>C</t>
  </si>
  <si>
    <t>Acordo, Convenção ou Sentença em Dissídio Coletivo TEM</t>
  </si>
  <si>
    <t>MTE: RJ000714/2021</t>
  </si>
  <si>
    <t>D</t>
  </si>
  <si>
    <t>Nº. De dias da execução contratual</t>
  </si>
  <si>
    <t>12 meses</t>
  </si>
  <si>
    <t>Tipo de Serviço</t>
  </si>
  <si>
    <t>Unidade de Medida</t>
  </si>
  <si>
    <t xml:space="preserve">Quantidade total a contratar </t>
  </si>
  <si>
    <t>Anexo I – A: Mão de Obra Vinculada à Execução Contratual</t>
  </si>
  <si>
    <t>Dados Complementares para Composição dos Custos referente à Mão de Obra</t>
  </si>
  <si>
    <t>Tipo de serviço (mesmo serviço com características distintas)</t>
  </si>
  <si>
    <t>Vigia Noturno</t>
  </si>
  <si>
    <t>Salário normativo da categoria profissional</t>
  </si>
  <si>
    <t>Categoria profissional (vinculada à execução contratual)</t>
  </si>
  <si>
    <t>Data base da categoria (dia/mês)</t>
  </si>
  <si>
    <t>Módulo 1 – Composição da Remuneração</t>
  </si>
  <si>
    <t>I – Composição da Remuneração</t>
  </si>
  <si>
    <t>Valor (R$)</t>
  </si>
  <si>
    <t>Salário Base para joranada de 44 (h) semanais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</si>
  <si>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</si>
  <si>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</si>
  <si>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</si>
  <si>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</si>
  <si>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</si>
  <si>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</si>
  <si>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</si>
  <si>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</si>
  <si>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Intervalo Intra jornada</t>
  </si>
  <si>
    <t>H</t>
  </si>
  <si>
    <t>Outros (especificar)</t>
  </si>
  <si>
    <t>Total da Remuneração</t>
  </si>
  <si>
    <t>Nota 1)  "A"= Valor do Piso da Categoria (clausula 3 §1° da CCT 2020/2021):</t>
  </si>
  <si>
    <t>Módulo 2 – Benefícios Mensais e Diários</t>
  </si>
  <si>
    <t>II – Benefícios Mensais e Diários</t>
  </si>
  <si>
    <t>Transporte</t>
  </si>
  <si>
    <t>Auxílio alimentação (vales, cestas básicas, etc.)</t>
  </si>
  <si>
    <t xml:space="preserve">Assistência médica, odontológica e familiar </t>
  </si>
  <si>
    <t>Auxílio creche</t>
  </si>
  <si>
    <t>Seguros de vida, invalidez e funeral</t>
  </si>
  <si>
    <t xml:space="preserve">Contribuição Assistencial Patronal  </t>
  </si>
  <si>
    <t>Outros (especificar) benefício social familiar cláusula 29 CCT 2021</t>
  </si>
  <si>
    <t>Total de Benefícios Mensais e Diários</t>
  </si>
  <si>
    <t>Nota (1): O valor informado deverá ser o custo real do insumo (descontado o valor eventualmente pago pelo emprego).</t>
  </si>
  <si>
    <t xml:space="preserve">Nota (2) : "A" Cálculo do valor: [(2xVTx22) – (6%xSB)] preço da passagem R$ 3,75; "B" Valor do auxílio-alimentação (clausula 19 da CCT 2020/2021) R$ 18,00 - 10%, sendo que 10% refere-se ao desconto do empregado para alimentação </t>
  </si>
  <si>
    <t>Módulo 3 – Insumos Diversos</t>
  </si>
  <si>
    <t>III – Insumos Diversos mão de obra</t>
  </si>
  <si>
    <t>Uniformes E EPI</t>
  </si>
  <si>
    <t>Materiais</t>
  </si>
  <si>
    <t>Equipamentos</t>
  </si>
  <si>
    <t>Total</t>
  </si>
  <si>
    <t>Nota (1): Valores mensais por empregado.</t>
  </si>
  <si>
    <t>Módulo 4 – Encargos Sociais e Trabalhistas, conforme legislação vigente</t>
  </si>
  <si>
    <t>Submódulo 4.1: Encargos Previdenciários e FGTS:</t>
  </si>
  <si>
    <t>4.1 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</si>
  <si>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</si>
  <si>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</si>
  <si>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</si>
  <si>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</si>
  <si>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</si>
  <si>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</si>
  <si>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</si>
  <si>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Seguros Acidente do Trabalho ( SAT = RAT X FAP)</t>
  </si>
  <si>
    <t>SEBRAE</t>
  </si>
  <si>
    <t>Nota (1) – O percentual do INSS deve 0 (zero) no caso de empresa optante pela desoneração da folha de pagamento.</t>
  </si>
  <si>
    <t xml:space="preserve">Nota (3) - Os percentuais dos encargos previdenciários e FGTS são aqueles estabelecidos pela legislação vigente. </t>
  </si>
  <si>
    <t>Nota (2) – Deverá ser encaminhada a cópia da SEFIP/GFIP para fins de comprovação do valor do item G.</t>
  </si>
  <si>
    <t>Nota (4) - Percentuais incidentes sobre a remuneração.</t>
  </si>
  <si>
    <t>Submódulo 4.2: 13º Salário / Férias e Terço Constitucional</t>
  </si>
  <si>
    <t>4.2 13º Salário</t>
  </si>
  <si>
    <t>13º Salário</t>
  </si>
  <si>
    <t>Férias</t>
  </si>
  <si>
    <t>Terço Constitucional</t>
  </si>
  <si>
    <t>Subtotal</t>
  </si>
  <si>
    <t>Incidência do Submódulo 4.1. sobre o 13º salário</t>
  </si>
  <si>
    <t>Submódulo 4.3: Afastamento Maternidade</t>
  </si>
  <si>
    <t>4.3 13º Afastamento Maternidade</t>
  </si>
  <si>
    <t>Afastamento Maternidade</t>
  </si>
  <si>
    <t>Incidência do Submódulo 4.1. sobre o afastamento maternidade</t>
  </si>
  <si>
    <t>Submódulo 4.4: Provisão para Rescisão</t>
  </si>
  <si>
    <t>4.4 Provisão para Rescisão</t>
  </si>
  <si>
    <t>Aviso Prévio Indenizado</t>
  </si>
  <si>
    <t>Incidência do FGTS sobre o aviso prévio indenizado</t>
  </si>
  <si>
    <t>Multa do FGTS sobre aviso prévio indenizado</t>
  </si>
  <si>
    <t>Aviso prévio trabalhado</t>
  </si>
  <si>
    <t>Incidência do submódulo 4.1 sobre o aviso prévio trabalhado</t>
  </si>
  <si>
    <t>Multa do FGTS do aviso prévio trabalhado</t>
  </si>
  <si>
    <t>Submódulo 4.5: Custo de Reposição do Profissional Ausente</t>
  </si>
  <si>
    <t>4.5 Composição do Custo de Reposição do Profissional Ausente</t>
  </si>
  <si>
    <t>Férias e terço constitucional</t>
  </si>
  <si>
    <t>Ausência por doença</t>
  </si>
  <si>
    <t>Licença paternidade</t>
  </si>
  <si>
    <t>Ausências legais</t>
  </si>
  <si>
    <t>Ausência por acidente do trabalho</t>
  </si>
  <si>
    <t>Incidência do submódulo 4.1 sobre o custo de reposição</t>
  </si>
  <si>
    <t>Quadro Resumo – Módulo 4: Encargos Sociais e Trabalhistas</t>
  </si>
  <si>
    <t>4. Módulo 4: Encargos Sociais e Trabalhistas</t>
  </si>
  <si>
    <t>4.1</t>
  </si>
  <si>
    <t>Encargos previdenciários, FGTS e outras contribuições</t>
  </si>
  <si>
    <t>4.2</t>
  </si>
  <si>
    <t>13º (décimo-terceiro) salário, férias e terço constitucional</t>
  </si>
  <si>
    <t>4.3</t>
  </si>
  <si>
    <t>4.4</t>
  </si>
  <si>
    <t>Custo de Rescisão</t>
  </si>
  <si>
    <t>4.5</t>
  </si>
  <si>
    <t>Custo de Reposição do Profissional Ausente</t>
  </si>
  <si>
    <t>4.6</t>
  </si>
  <si>
    <t>Módulo 5 – Custos Indiretos, Tributos e Lucro</t>
  </si>
  <si>
    <t>Custos Indiretos, Tributos e Lucro</t>
  </si>
  <si>
    <t>Custos Indiretos</t>
  </si>
  <si>
    <t xml:space="preserve">B1. Tributos Federais </t>
  </si>
  <si>
    <t>PIS</t>
  </si>
  <si>
    <t>COFINS</t>
  </si>
  <si>
    <t>CPRB</t>
  </si>
  <si>
    <t>B2. Tributos Estaduais</t>
  </si>
  <si>
    <t xml:space="preserve">B3. Tributos Municipais </t>
  </si>
  <si>
    <t>ISS</t>
  </si>
  <si>
    <t>Total dos Tributos</t>
  </si>
  <si>
    <t>Lucro</t>
  </si>
  <si>
    <t>Nota (1):  No caso de empresa optante pela desoneração da folha de pagamento, a CPRB deve ser preenchida com a alíquota prevista em lei para a atividade em pauta.</t>
  </si>
  <si>
    <t xml:space="preserve">Nota (4) BASE DE CÁLCULO DOS TRIBUTOS = (Total do Módulo 1 – Composição da Remuneração + Total do Módulo 2 - Benefícios Mensais e Diários + Total do Módulo 3 – Insumos Diversos + Total do Módulo 4 - Encargos Sociais e Trabalhistas, conforme legislação vigente + Total do Módulo 5 -Custos Indiretos, Tributos e Lucro. </t>
  </si>
  <si>
    <t>A estimativa de lucro utilizada para cálculo dos valores limite derivam de estudos realizados pela Fundação Instituto de Pesquisas (FIA) e correspondem à 6,79% em cenário máximo e 3,90% no cenário de atenção.
Os percentuais de referência ulizados neste módulo 6 foram extraídos do Estudo sobre a Composição dos Custos dos Valores Limites aplicados aos Serviços de Vigilância - produzido pelo MINISTÉRIO DA ECONOMIA SEGES – Caderno Técnico – Vigilância – Distrito Federal 2019 (página 29): Custos Indiretos (CI): 6% -
Lucro antes do Imposto de Renda (L): 6,79%</t>
  </si>
  <si>
    <t>Nota (2):  Custos indiretos, tributos e lucro por empregado.</t>
  </si>
  <si>
    <t>Nota (3): O valor referente a tributos é obtido aplicando-se o percentual sobre o valor do faturamento.</t>
  </si>
  <si>
    <t>Anexo I – B: Quadro-resumo do Custo por Empregado</t>
  </si>
  <si>
    <t>Mão de Obra vinculada à execução contratual (valor por empregado)</t>
  </si>
  <si>
    <t>Módulo 3 – Insumos Diversos (Uniformes, materiais, equip. e outros)</t>
  </si>
  <si>
    <t>Módulo 4 – Encargos Sociais e Trabalhistas</t>
  </si>
  <si>
    <t>Subtotal (A + B + C + D)</t>
  </si>
  <si>
    <t>Valor Mensal por Empregado:</t>
  </si>
  <si>
    <t>PLANILHA 2 DO ANEXO IV Processo 878/2021 - CUSTO MÃO DE OBRA PARA ENCARREGADO</t>
  </si>
  <si>
    <t>RJ000830/2020</t>
  </si>
  <si>
    <t>Nº. de dias da execução contratual</t>
  </si>
  <si>
    <t>180 dias</t>
  </si>
  <si>
    <t>Limpeza e Conservação</t>
  </si>
  <si>
    <t>Área em m2</t>
  </si>
  <si>
    <t>Trabalhadores nas Empresas de Asseio e Conservação</t>
  </si>
  <si>
    <t>III – Insumos Diversos</t>
  </si>
  <si>
    <t>Uniformes</t>
  </si>
  <si>
    <t>Submódulo 4.2: 13º Salário</t>
  </si>
  <si>
    <t>13º (décimo-terceiro) salário</t>
  </si>
  <si>
    <t>Uniforme</t>
  </si>
  <si>
    <t>Quant. Semestral Por Vigia</t>
  </si>
  <si>
    <t>Unidades para o contrato Anual - Por Vigia</t>
  </si>
  <si>
    <t>Unidades para o contrato  Total</t>
  </si>
  <si>
    <t>KIT Uniforme</t>
  </si>
  <si>
    <t>QUANTIDADE</t>
  </si>
  <si>
    <t>Calça Modelo Social Braguilha forrada, cós entrelado, forrado, com passadores no mesmo tecido da calça, 02 bolsos laterais embutidos, 02 bolsos traseiros embutidos, com uma casa vertical e um botão.</t>
  </si>
  <si>
    <t>Meias tipo social cor preta</t>
  </si>
  <si>
    <t>Camisa de uniforme meia manga, com a logomarca da Empresa, bolso na parte superior do lado esquerdo, sobreposto.</t>
  </si>
  <si>
    <t>Porta Tonfa</t>
  </si>
  <si>
    <t>Calçado de segurança (Coturno) com solado antiderrapante e CA de aprovação.</t>
  </si>
  <si>
    <t>EPI</t>
  </si>
  <si>
    <t>Máscara de proteção facial descartável, 02 (duas) diárias por vigia.</t>
  </si>
  <si>
    <t>Lanterna tática à pilha ou bateria, que deverá estar pronta para o funcionamento, sendo 01 unidade para cada vigia. Acabamento anti-corrosão, foco ajustável de longo alcance e comprimento aproximado de 133mm.</t>
  </si>
  <si>
    <t>Capa de chuva plástica transparente resistente longa com faixas fluorescentes.</t>
  </si>
  <si>
    <t>Tonfa</t>
  </si>
  <si>
    <t>Crachá de identificação.</t>
  </si>
  <si>
    <r>
      <rPr>
        <sz val="10"/>
        <color rgb="FF000000"/>
        <rFont val="Arial"/>
      </rPr>
      <t xml:space="preserve">Máscara Cirúrgica de proteção facial descartável, </t>
    </r>
    <r>
      <rPr>
        <sz val="10"/>
        <color rgb="FF000000"/>
        <rFont val="Verdana"/>
      </rPr>
      <t>tipo não tecido,3 camadas,pregas orizontais,atóxica, tipo fixação 4 tiras laterais p/ fixação, características adicionais clip nasal embutido,hipoalergênica.</t>
    </r>
  </si>
  <si>
    <t>Material</t>
  </si>
  <si>
    <t>Planilha de VIGIA</t>
  </si>
  <si>
    <t>ÍTEM</t>
  </si>
  <si>
    <t>Quantidade de Funcionários apurada [1]</t>
  </si>
  <si>
    <t>Custo (R$) [1]*[2]</t>
  </si>
  <si>
    <t>Materiais e EPI's</t>
  </si>
  <si>
    <t>Subtotal Anual</t>
  </si>
  <si>
    <t>DEMAIS CUSTOS</t>
  </si>
  <si>
    <t>CUSTO MENSAL</t>
  </si>
  <si>
    <t>CUSTO 12 meses</t>
  </si>
  <si>
    <t>Item</t>
  </si>
  <si>
    <t>Descrição / Especificação</t>
  </si>
  <si>
    <t>Unidade</t>
  </si>
  <si>
    <t>Valor Unitário</t>
  </si>
  <si>
    <t>Qtd mensal</t>
  </si>
  <si>
    <t>Valor mensal</t>
  </si>
  <si>
    <t xml:space="preserve">Valor global </t>
  </si>
  <si>
    <t>Contratação de Empresa Especializada no fornecimento de mão de obra, para suprir a necessidade de Vigias Noturnos para atender a Secretaria Municipal de Educação, conforme condições, quantidades e exigências estabelecidas neste instrumento.</t>
  </si>
  <si>
    <t>Unid.</t>
  </si>
  <si>
    <t>ESTADO DO RIO DE JANEIRO
PREFEITURA MUNICIPAL DE ITABORAÍ
SECRETARIA MUNICIPAL DE EDUCAÇÃO
 SUBSECRETARIA DE INFRAESTRUTURA</t>
  </si>
  <si>
    <t>UNIDADE</t>
  </si>
  <si>
    <t>1 TURNO</t>
  </si>
  <si>
    <t xml:space="preserve">QUANT. VIGIA POR TURNO  </t>
  </si>
  <si>
    <t>TOTAL DE VIGIAS POR UNIDADE</t>
  </si>
  <si>
    <t>ESCALA</t>
  </si>
  <si>
    <t>ÁREA M2</t>
  </si>
  <si>
    <t>E.M Prof Ana Lúcia Pinheiro da Cunha Monteiro</t>
  </si>
  <si>
    <t>de 19:00h as 7:00h</t>
  </si>
  <si>
    <t>12x36</t>
  </si>
  <si>
    <t>Casa da Criança do Vale da Marambaia</t>
  </si>
  <si>
    <t xml:space="preserve">CEMEI - Geny Soares Sant'ana </t>
  </si>
  <si>
    <t>CEMEI - Ilda Alves dos Santos</t>
  </si>
  <si>
    <t>CEMEI - Isaías Nunes</t>
  </si>
  <si>
    <t>CEMEI - Maria José Pugian Ribeiro</t>
  </si>
  <si>
    <t>CEMEI - Odília de Miranda Rosa</t>
  </si>
  <si>
    <t>CEMEI Clélia Casimiro Nancy</t>
  </si>
  <si>
    <t>CEMEI Comunitária</t>
  </si>
  <si>
    <t>CEMEI Educação Infantil Visconde de Itaboraí</t>
  </si>
  <si>
    <t>CEMEI Foster Parents</t>
  </si>
  <si>
    <t>CEMEI Francisca Mendes da Silva</t>
  </si>
  <si>
    <t>CEMEI Hortair da Silva</t>
  </si>
  <si>
    <t>CEMEI Irani Rosa da Silva</t>
  </si>
  <si>
    <t>CEMEI Jovita dos Santos</t>
  </si>
  <si>
    <t>CEMEI Liliosa Lea Azeredo Cotrim</t>
  </si>
  <si>
    <t>CEMEI Luiz Antônio Mira de Souza</t>
  </si>
  <si>
    <t>CEMEI Maria das Dores Pereira Bezerra</t>
  </si>
  <si>
    <t>CEMEI Maria Luiza da Conceição</t>
  </si>
  <si>
    <t>CEMEI Morar Feliz</t>
  </si>
  <si>
    <t>CEMEI Professora Regina Augusta dos Santos Mattos</t>
  </si>
  <si>
    <t>Cemei Victor Leal da Silva Costa</t>
  </si>
  <si>
    <t>Clínica Escola do Autista</t>
  </si>
  <si>
    <t>Creche Lar Sagrada Família</t>
  </si>
  <si>
    <t>CREMII</t>
  </si>
  <si>
    <t>E.M Enérito Costa</t>
  </si>
  <si>
    <t>E.M. Acácio Campos dos Santos</t>
  </si>
  <si>
    <t>E.M. Adelaide Magalhães Seabra</t>
  </si>
  <si>
    <t>E.M. Adhemario Rodrigues Soares</t>
  </si>
  <si>
    <t>E.M. Adilson Rodrigues Soares</t>
  </si>
  <si>
    <t>E.M. Afonso Salles</t>
  </si>
  <si>
    <t>E.M. Aldeia Velha</t>
  </si>
  <si>
    <t>E.M. Amélia Guimarães Fernandes</t>
  </si>
  <si>
    <t>E.M. Angelo Buriche Coutinho</t>
  </si>
  <si>
    <t>E.M. Antônio Alves Vianna</t>
  </si>
  <si>
    <t>E.M. Antônio Carlos da Silva</t>
  </si>
  <si>
    <t>E.M. Antônio Carlos Rodrigues Mororó</t>
  </si>
  <si>
    <t>E.M. Antônio Joaquim da Silva</t>
  </si>
  <si>
    <t>E.M. Arquimedes de Andrade</t>
  </si>
  <si>
    <t>E.M. Auto Rodrigues de Freitas</t>
  </si>
  <si>
    <t>E.M. Ayres José da Silva</t>
  </si>
  <si>
    <t>E.M. Clara Pereira de Oliveira</t>
  </si>
  <si>
    <t xml:space="preserve">E.M. Coronel Antônio Leal </t>
  </si>
  <si>
    <t>E.M. Delta Souza Pinto</t>
  </si>
  <si>
    <t>E.M. Doutor Samuel Garcia</t>
  </si>
  <si>
    <t>E.M. Francisco Luíz Gonzaga</t>
  </si>
  <si>
    <t>E.M. Gastão Dias de Olveira</t>
  </si>
  <si>
    <t>E.M. Genésio da Costa Cotrim</t>
  </si>
  <si>
    <t>E.M. Geremias de Mattos Fontes</t>
  </si>
  <si>
    <t>E.M. Guilherme de Miranda Saraiva</t>
  </si>
  <si>
    <t>E.M. Izaura Zainnotti Peccini</t>
  </si>
  <si>
    <t>E.M. João Augusto de Andrade</t>
  </si>
  <si>
    <t xml:space="preserve">E.M. Joaquim Pedro de Andrade CIEP 452 </t>
  </si>
  <si>
    <t>E.M. Jornalista Alberto Torres</t>
  </si>
  <si>
    <t>E.M. Jornalista Alfredo Torres</t>
  </si>
  <si>
    <t>E.M. José Ferreira</t>
  </si>
  <si>
    <t>E.M. José Leandro</t>
  </si>
  <si>
    <t>E.M. José Maria de Oliveira</t>
  </si>
  <si>
    <t>E.M. Lucas da Silva</t>
  </si>
  <si>
    <t>E.M. Luzia Gomes de Oliveira</t>
  </si>
  <si>
    <t>E.M. Manoel Nazareno da Costa Barros</t>
  </si>
  <si>
    <t>E.M. Maria Cecília Coutinho Barros</t>
  </si>
  <si>
    <t>E.M. Maria das Dores Antunes</t>
  </si>
  <si>
    <t>E.M. Mariana da Glória</t>
  </si>
  <si>
    <t>E.M. Nanete Lima Chagas</t>
  </si>
  <si>
    <t>E.M. Natércia Rodrigues Rocha</t>
  </si>
  <si>
    <t>E.M. Neuza da Silva Salles</t>
  </si>
  <si>
    <t>E.M. Odilon Bernardes CIEP 478 Marambaia</t>
  </si>
  <si>
    <t>E.M. Onze de Junho</t>
  </si>
  <si>
    <t>E.M. Outeiro das Pedras</t>
  </si>
  <si>
    <t>E.M. Padre Hugo Montedônio Rêgo</t>
  </si>
  <si>
    <t>E.M. Pedro Antônio Novaes</t>
  </si>
  <si>
    <t>E.M. Pimentel de Carvalho</t>
  </si>
  <si>
    <t>E.M. Prefeito João Baptista Caffaro</t>
  </si>
  <si>
    <t>E.M. Prefeito João Magalhães</t>
  </si>
  <si>
    <t>E.M. Prefeito Milton Rodrigues Rocha</t>
  </si>
  <si>
    <t>E.M. Profª Cecília Augusta dos Santos</t>
  </si>
  <si>
    <t>E.M. Professor Pedro Alves de Araújo</t>
  </si>
  <si>
    <t>E.M. Professora Maria Ana Moreira</t>
  </si>
  <si>
    <t>E.M. Professora Maria Cristina Soares Fróes</t>
  </si>
  <si>
    <t>E.M. Professora Marly Cid Almeida de Abreu</t>
  </si>
  <si>
    <t>E.M. Professora Suzete Pereira Goettnauer</t>
  </si>
  <si>
    <t xml:space="preserve">E.M. Promotor Luiz Carlos Caffaro </t>
  </si>
  <si>
    <t>E.M. Roberta Maria Sodré de Macedo</t>
  </si>
  <si>
    <t>E.M. Romeu Simões da Fonseca</t>
  </si>
  <si>
    <t>E.M. Santos Dumont</t>
  </si>
  <si>
    <t>E.M. Sidnei da Silva</t>
  </si>
  <si>
    <t>E.M. Simaco Ramos de Almeida</t>
  </si>
  <si>
    <t>E.M. Tempo Integral Juiza Patricia Lourival Acioli</t>
  </si>
  <si>
    <t>E.M. Therezinha de Jesus Pereira da Silva</t>
  </si>
  <si>
    <t>E.M. Vereador Dimas Monteiro Nogueira</t>
  </si>
  <si>
    <t>E.M. Vereador Jorge Antônio Pinto de Araújo</t>
  </si>
  <si>
    <t>E.M. Vereador José de Oliveira Filoco</t>
  </si>
  <si>
    <t xml:space="preserve">Galpão </t>
  </si>
  <si>
    <t>LEÃO XIII</t>
  </si>
  <si>
    <t>NAPEM</t>
  </si>
  <si>
    <t>NTM</t>
  </si>
  <si>
    <t xml:space="preserve">Secretaria de Educação </t>
  </si>
  <si>
    <t>Creche Proinfância Apolo</t>
  </si>
  <si>
    <t>TOTAL DA VIGIA</t>
  </si>
  <si>
    <t>PREFEITURA MUNICIPAL DE ITABORAÍ</t>
  </si>
  <si>
    <t>ESTADO DO RIO DE JANEIRO</t>
  </si>
  <si>
    <t xml:space="preserve">QUADRO DE RESUMO DA CONTRATAÇÃO - PROPOSTA </t>
  </si>
  <si>
    <t>ANEXO I - PROPOSTA DE PREÇOS</t>
  </si>
  <si>
    <t xml:space="preserve"> PLANILHA 1 - CUSTO DA MÃO DE OBRA PARA VIGIA NOTURNO</t>
  </si>
  <si>
    <t>PLANILHA 2  - 2347/2021 - Materiais e EPI's</t>
  </si>
  <si>
    <t>Valor unitário</t>
  </si>
  <si>
    <t>valor total</t>
  </si>
  <si>
    <t>PLANILHA 3 - DIMENCIONAMENTO MÃO DE OBRA</t>
  </si>
  <si>
    <t>PLANILHA 4 - SINTÉTICA  DO CUSTO DA MÃO DE OBRA PARA VIGIA NOTURNO</t>
  </si>
  <si>
    <t xml:space="preserve">DATA </t>
  </si>
  <si>
    <t>ASSINATURA COM CARIMBO CNPJ</t>
  </si>
  <si>
    <t xml:space="preserve">VALOR TOTAL GLOBAL POR EXTENSO: </t>
  </si>
  <si>
    <t>OBJETO: CONTRATAÇÃO DE EMPRESA PARA FORNECIMENTO DE MÃO DE OBRA DE VIGIAS NOTURNOS PARA A SECRETARIA MUNICIPAL DE EDUCAÇÃO”</t>
  </si>
  <si>
    <r>
      <t xml:space="preserve">Nota (1): </t>
    </r>
    <r>
      <rPr>
        <b/>
        <u/>
        <sz val="11"/>
        <color theme="1"/>
        <rFont val="Calibri"/>
        <family val="2"/>
      </rPr>
      <t>Não cabe desoneração da folha de pagamentos para este processo devido ao Objeto não ser compatível, por se tratar de mão de obra de vigia noturno e pelo fim da vigência em 31/12/2021, conforme art. 7º da Lei 12.546/2011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</si>
</sst>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* #,##0_-;\-* #,##0_-;_-* &quot;-&quot;??_-;_-@"/>
    <numFmt numFmtId="166" formatCode="_-* #,##0.00_-;\-* #,##0.00_-;_-* &quot;-&quot;??_-;_-@"/>
  </numFmts>
  <fonts count="42">
    <font>
      <sz val="11"/>
      <color rgb="FF000000"/>
      <name val="Calibri"/>
    </font>
    <font>
      <sz val="11"/>
      <name val="Calibri"/>
    </font>
    <font>
      <sz val="16"/>
      <color theme="1"/>
      <name val="Calibri"/>
    </font>
    <font>
      <b/>
      <sz val="16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26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Times New Roman"/>
    </font>
    <font>
      <b/>
      <sz val="10"/>
      <color theme="1"/>
      <name val="Calibri"/>
    </font>
    <font>
      <sz val="10"/>
      <color rgb="FFFF0000"/>
      <name val="Times New Roman"/>
    </font>
    <font>
      <sz val="10"/>
      <color rgb="FF000000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Arial"/>
    </font>
    <font>
      <b/>
      <sz val="12"/>
      <color rgb="FF000000"/>
      <name val="Times"/>
    </font>
    <font>
      <sz val="12"/>
      <color rgb="FF000000"/>
      <name val="Times"/>
    </font>
    <font>
      <b/>
      <sz val="12"/>
      <color rgb="FF1C1A11"/>
      <name val="Times"/>
    </font>
    <font>
      <b/>
      <sz val="13"/>
      <color theme="1"/>
      <name val="Calibri"/>
    </font>
    <font>
      <sz val="13"/>
      <color theme="1"/>
      <name val="Calibri"/>
    </font>
    <font>
      <sz val="10"/>
      <color rgb="FF000000"/>
      <name val="Verdana"/>
    </font>
    <font>
      <sz val="18"/>
      <color rgb="FF000000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</font>
    <font>
      <b/>
      <sz val="24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color rgb="FF000000"/>
      <name val="Calibri"/>
      <family val="2"/>
    </font>
    <font>
      <b/>
      <sz val="13"/>
      <color theme="1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sz val="16"/>
      <name val="Calibri"/>
      <family val="2"/>
    </font>
    <font>
      <b/>
      <i/>
      <sz val="18"/>
      <color rgb="FF000000"/>
      <name val="Calibri"/>
      <family val="2"/>
    </font>
    <font>
      <sz val="18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1A1A1A"/>
      </left>
      <right/>
      <top style="thin">
        <color rgb="FF1A1A1A"/>
      </top>
      <bottom style="thin">
        <color rgb="FF000000"/>
      </bottom>
      <diagonal/>
    </border>
    <border>
      <left/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44">
    <xf numFmtId="0" fontId="0" fillId="0" borderId="0" xfId="0" applyFont="1" applyAlignme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vertical="center"/>
    </xf>
    <xf numFmtId="14" fontId="2" fillId="0" borderId="9" xfId="0" applyNumberFormat="1" applyFont="1" applyBorder="1" applyAlignment="1">
      <alignment horizontal="center"/>
    </xf>
    <xf numFmtId="0" fontId="2" fillId="0" borderId="8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5" xfId="0" applyFont="1" applyBorder="1"/>
    <xf numFmtId="0" fontId="3" fillId="0" borderId="0" xfId="0" applyFont="1" applyAlignment="1">
      <alignment horizontal="left"/>
    </xf>
    <xf numFmtId="10" fontId="2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49" fontId="3" fillId="0" borderId="9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/>
    <xf numFmtId="10" fontId="2" fillId="0" borderId="19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4" fontId="2" fillId="0" borderId="0" xfId="0" applyNumberFormat="1" applyFont="1" applyAlignment="1">
      <alignment horizontal="center"/>
    </xf>
    <xf numFmtId="0" fontId="3" fillId="0" borderId="9" xfId="0" applyFont="1" applyBorder="1"/>
    <xf numFmtId="0" fontId="5" fillId="0" borderId="0" xfId="0" applyFont="1"/>
    <xf numFmtId="4" fontId="3" fillId="0" borderId="9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6" fillId="5" borderId="4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center" vertical="center"/>
    </xf>
    <xf numFmtId="4" fontId="20" fillId="0" borderId="34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4" fontId="20" fillId="0" borderId="36" xfId="0" applyNumberFormat="1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4" fontId="19" fillId="0" borderId="36" xfId="0" applyNumberFormat="1" applyFont="1" applyBorder="1" applyAlignment="1">
      <alignment horizontal="center" vertical="center"/>
    </xf>
    <xf numFmtId="0" fontId="19" fillId="0" borderId="56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5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4" fontId="20" fillId="0" borderId="8" xfId="0" applyNumberFormat="1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22" fillId="0" borderId="0" xfId="0" applyFont="1" applyAlignment="1">
      <alignment horizontal="center"/>
    </xf>
    <xf numFmtId="4" fontId="2" fillId="0" borderId="64" xfId="0" applyNumberFormat="1" applyFont="1" applyBorder="1" applyAlignment="1">
      <alignment horizontal="center"/>
    </xf>
    <xf numFmtId="4" fontId="23" fillId="0" borderId="6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24" fillId="0" borderId="5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44" fontId="8" fillId="0" borderId="65" xfId="1" applyFont="1" applyBorder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9" fillId="2" borderId="70" xfId="0" applyFont="1" applyFill="1" applyBorder="1" applyAlignment="1">
      <alignment horizontal="left" vertical="center" wrapText="1"/>
    </xf>
    <xf numFmtId="0" fontId="0" fillId="0" borderId="75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/>
    </xf>
    <xf numFmtId="0" fontId="12" fillId="0" borderId="72" xfId="0" applyFont="1" applyBorder="1" applyAlignment="1">
      <alignment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0" fontId="9" fillId="0" borderId="78" xfId="0" applyFont="1" applyBorder="1" applyAlignment="1">
      <alignment horizontal="center" vertical="center" wrapText="1"/>
    </xf>
    <xf numFmtId="44" fontId="8" fillId="0" borderId="80" xfId="1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44" fontId="8" fillId="0" borderId="82" xfId="1" applyFont="1" applyBorder="1" applyAlignment="1">
      <alignment horizontal="center" vertical="center"/>
    </xf>
    <xf numFmtId="0" fontId="8" fillId="0" borderId="83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 vertical="center" wrapText="1"/>
    </xf>
    <xf numFmtId="0" fontId="28" fillId="6" borderId="60" xfId="0" applyFont="1" applyFill="1" applyBorder="1" applyAlignment="1">
      <alignment horizontal="center" vertical="center" wrapText="1"/>
    </xf>
    <xf numFmtId="44" fontId="8" fillId="0" borderId="85" xfId="1" applyFont="1" applyBorder="1" applyAlignment="1">
      <alignment horizontal="center" vertical="center"/>
    </xf>
    <xf numFmtId="44" fontId="8" fillId="0" borderId="86" xfId="1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65" fontId="8" fillId="0" borderId="84" xfId="0" applyNumberFormat="1" applyFont="1" applyBorder="1" applyAlignment="1">
      <alignment vertical="center" wrapText="1"/>
    </xf>
    <xf numFmtId="165" fontId="8" fillId="0" borderId="87" xfId="0" applyNumberFormat="1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165" fontId="8" fillId="0" borderId="36" xfId="0" applyNumberFormat="1" applyFont="1" applyBorder="1" applyAlignment="1">
      <alignment vertical="center" wrapText="1"/>
    </xf>
    <xf numFmtId="165" fontId="8" fillId="0" borderId="79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28" fillId="6" borderId="88" xfId="0" applyFont="1" applyFill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1" fillId="0" borderId="32" xfId="0" applyFont="1" applyBorder="1"/>
    <xf numFmtId="0" fontId="26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6" fillId="0" borderId="70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4" fontId="20" fillId="0" borderId="36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wrapText="1"/>
    </xf>
    <xf numFmtId="0" fontId="2" fillId="2" borderId="10" xfId="0" applyFont="1" applyFill="1" applyBorder="1"/>
    <xf numFmtId="0" fontId="1" fillId="0" borderId="12" xfId="0" applyFont="1" applyBorder="1"/>
    <xf numFmtId="0" fontId="3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1" fillId="0" borderId="11" xfId="0" applyFont="1" applyBorder="1"/>
    <xf numFmtId="0" fontId="3" fillId="2" borderId="13" xfId="0" applyFont="1" applyFill="1" applyBorder="1"/>
    <xf numFmtId="0" fontId="1" fillId="0" borderId="14" xfId="0" applyFont="1" applyBorder="1"/>
    <xf numFmtId="0" fontId="2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5" fillId="0" borderId="20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6" xfId="0" applyFont="1" applyBorder="1"/>
    <xf numFmtId="10" fontId="4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2" borderId="17" xfId="0" applyFont="1" applyFill="1" applyBorder="1"/>
    <xf numFmtId="0" fontId="1" fillId="0" borderId="18" xfId="0" applyFont="1" applyBorder="1"/>
    <xf numFmtId="0" fontId="33" fillId="0" borderId="61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Border="1"/>
    <xf numFmtId="0" fontId="0" fillId="0" borderId="0" xfId="0" applyFont="1" applyAlignment="1"/>
    <xf numFmtId="0" fontId="1" fillId="0" borderId="5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9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19" fillId="0" borderId="2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1" fillId="0" borderId="61" xfId="0" applyFont="1" applyBorder="1" applyAlignment="1">
      <alignment horizontal="left" vertical="center"/>
    </xf>
    <xf numFmtId="0" fontId="31" fillId="0" borderId="62" xfId="0" applyFont="1" applyBorder="1" applyAlignment="1">
      <alignment horizontal="left" vertical="center"/>
    </xf>
    <xf numFmtId="0" fontId="32" fillId="0" borderId="68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44" fontId="17" fillId="5" borderId="2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" fillId="0" borderId="40" xfId="0" applyFont="1" applyBorder="1"/>
    <xf numFmtId="0" fontId="1" fillId="0" borderId="41" xfId="0" applyFont="1" applyBorder="1"/>
    <xf numFmtId="0" fontId="13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 wrapText="1"/>
    </xf>
    <xf numFmtId="44" fontId="17" fillId="5" borderId="20" xfId="1" applyFont="1" applyFill="1" applyBorder="1" applyAlignment="1">
      <alignment horizontal="center" vertical="center" wrapText="1"/>
    </xf>
    <xf numFmtId="44" fontId="1" fillId="0" borderId="23" xfId="1" applyFont="1" applyBorder="1"/>
    <xf numFmtId="0" fontId="15" fillId="5" borderId="5" xfId="0" applyFont="1" applyFill="1" applyBorder="1" applyAlignment="1">
      <alignment horizontal="center" vertical="center" wrapText="1"/>
    </xf>
    <xf numFmtId="165" fontId="13" fillId="0" borderId="21" xfId="0" applyNumberFormat="1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/>
    <xf numFmtId="4" fontId="14" fillId="4" borderId="44" xfId="0" applyNumberFormat="1" applyFont="1" applyFill="1" applyBorder="1" applyAlignment="1">
      <alignment horizontal="center" vertical="center"/>
    </xf>
    <xf numFmtId="0" fontId="1" fillId="0" borderId="45" xfId="0" applyFont="1" applyBorder="1"/>
    <xf numFmtId="0" fontId="35" fillId="0" borderId="5" xfId="0" applyFont="1" applyBorder="1" applyAlignment="1">
      <alignment horizontal="center" vertical="center"/>
    </xf>
    <xf numFmtId="0" fontId="36" fillId="0" borderId="6" xfId="0" applyFont="1" applyBorder="1"/>
    <xf numFmtId="0" fontId="36" fillId="0" borderId="7" xfId="0" applyFont="1" applyBorder="1"/>
    <xf numFmtId="0" fontId="30" fillId="0" borderId="5" xfId="0" applyFont="1" applyBorder="1" applyAlignment="1">
      <alignment horizontal="center" vertical="center"/>
    </xf>
    <xf numFmtId="0" fontId="37" fillId="0" borderId="6" xfId="0" applyFont="1" applyBorder="1"/>
    <xf numFmtId="0" fontId="37" fillId="0" borderId="7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4</xdr:row>
      <xdr:rowOff>31750</xdr:rowOff>
    </xdr:from>
    <xdr:to>
      <xdr:col>0</xdr:col>
      <xdr:colOff>2571750</xdr:colOff>
      <xdr:row>7</xdr:row>
      <xdr:rowOff>174625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793750"/>
          <a:ext cx="1238250" cy="93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714375</xdr:colOff>
      <xdr:row>2</xdr:row>
      <xdr:rowOff>79375</xdr:rowOff>
    </xdr:from>
    <xdr:to>
      <xdr:col>2</xdr:col>
      <xdr:colOff>2969260</xdr:colOff>
      <xdr:row>5</xdr:row>
      <xdr:rowOff>254000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64750" y="460375"/>
          <a:ext cx="2254885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50000"/>
            </a:lnSpc>
            <a:spcAft>
              <a:spcPts val="0"/>
            </a:spcAft>
          </a:pPr>
          <a:r>
            <a:rPr lang="pt-BR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PMI/RJ</a:t>
          </a: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Processo Nº 2347/2021 </a:t>
          </a: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Rubrica: ______ Fls.:_______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2111375</xdr:colOff>
      <xdr:row>0</xdr:row>
      <xdr:rowOff>15875</xdr:rowOff>
    </xdr:from>
    <xdr:to>
      <xdr:col>0</xdr:col>
      <xdr:colOff>3347357</xdr:colOff>
      <xdr:row>1</xdr:row>
      <xdr:rowOff>308429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1375" y="15875"/>
          <a:ext cx="1235982" cy="927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847726</xdr:colOff>
      <xdr:row>0</xdr:row>
      <xdr:rowOff>95251</xdr:rowOff>
    </xdr:from>
    <xdr:ext cx="1104900" cy="1143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6" y="95251"/>
          <a:ext cx="1104900" cy="114300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409575</xdr:colOff>
      <xdr:row>0</xdr:row>
      <xdr:rowOff>133350</xdr:rowOff>
    </xdr:from>
    <xdr:to>
      <xdr:col>6</xdr:col>
      <xdr:colOff>514985</xdr:colOff>
      <xdr:row>1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200775" y="133350"/>
          <a:ext cx="1477010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50000"/>
            </a:lnSpc>
            <a:spcAft>
              <a:spcPts val="0"/>
            </a:spcAft>
          </a:pPr>
          <a:r>
            <a:rPr lang="pt-BR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PMI/RJ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Processo Nº 2347/2021 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Rubrica: ______ Fls.:_______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1444625</xdr:colOff>
      <xdr:row>0</xdr:row>
      <xdr:rowOff>127000</xdr:rowOff>
    </xdr:from>
    <xdr:to>
      <xdr:col>1</xdr:col>
      <xdr:colOff>857250</xdr:colOff>
      <xdr:row>4</xdr:row>
      <xdr:rowOff>47625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4625" y="127000"/>
          <a:ext cx="1238250" cy="93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1778000</xdr:colOff>
      <xdr:row>3</xdr:row>
      <xdr:rowOff>174625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779000" y="206375"/>
          <a:ext cx="1778000" cy="77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50000"/>
            </a:lnSpc>
            <a:spcAft>
              <a:spcPts val="0"/>
            </a:spcAft>
          </a:pPr>
          <a:r>
            <a: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PMI/RJ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Processo Nº 2347/2021 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  <a:p>
          <a:pPr>
            <a:lnSpc>
              <a:spcPct val="150000"/>
            </a:lnSpc>
            <a:spcAft>
              <a:spcPts val="0"/>
            </a:spcAft>
          </a:pPr>
          <a:r>
            <a:rPr lang="pt-BR" sz="10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ahoma" panose="020B0604030504040204" pitchFamily="34" charset="0"/>
            </a:rPr>
            <a:t>Rubrica: ______ Fls.:_______</a:t>
          </a:r>
          <a:endParaRPr lang="pt-BR" sz="1000">
            <a:effectLst/>
            <a:latin typeface="Arial" panose="020B0604020202020204" pitchFamily="34" charset="0"/>
            <a:ea typeface="Times New Roman" panose="02020603050405020304" pitchFamily="18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20"/>
  <sheetViews>
    <sheetView showGridLines="0" tabSelected="1" view="pageBreakPreview" topLeftCell="A151" zoomScale="60" zoomScaleNormal="70" workbookViewId="0">
      <selection activeCell="A165" sqref="A165"/>
    </sheetView>
  </sheetViews>
  <sheetFormatPr defaultColWidth="14.42578125" defaultRowHeight="15" customHeight="1"/>
  <cols>
    <col min="1" max="1" width="41.5703125" customWidth="1"/>
    <col min="2" max="2" width="98.5703125" customWidth="1"/>
    <col min="3" max="3" width="44.85546875" customWidth="1"/>
    <col min="4" max="4" width="15.42578125" customWidth="1"/>
    <col min="5" max="5" width="19.140625" customWidth="1"/>
    <col min="6" max="6" width="28" customWidth="1"/>
    <col min="7" max="26" width="14.5703125" customWidth="1"/>
  </cols>
  <sheetData>
    <row r="1" spans="1:26" s="90" customFormat="1" ht="15" customHeight="1"/>
    <row r="2" spans="1:26" s="90" customFormat="1" ht="15" customHeight="1"/>
    <row r="3" spans="1:26" s="90" customFormat="1" ht="15" customHeight="1"/>
    <row r="4" spans="1:26" s="90" customFormat="1" ht="15" customHeight="1"/>
    <row r="5" spans="1:26" s="90" customFormat="1" ht="23.25">
      <c r="B5" s="91" t="s">
        <v>315</v>
      </c>
    </row>
    <row r="6" spans="1:26" s="90" customFormat="1" ht="23.25">
      <c r="B6" s="91" t="s">
        <v>316</v>
      </c>
    </row>
    <row r="7" spans="1:26" s="90" customFormat="1" ht="15" customHeight="1"/>
    <row r="8" spans="1:26" s="98" customFormat="1" ht="52.5" customHeight="1" thickBot="1">
      <c r="A8" s="158" t="s">
        <v>318</v>
      </c>
      <c r="B8" s="158"/>
      <c r="C8" s="158"/>
    </row>
    <row r="9" spans="1:26" s="98" customFormat="1" ht="52.5" customHeight="1" thickBot="1">
      <c r="A9" s="159" t="s">
        <v>328</v>
      </c>
      <c r="B9" s="159"/>
      <c r="C9" s="159"/>
    </row>
    <row r="10" spans="1:26" ht="24" thickBot="1">
      <c r="A10" s="183" t="s">
        <v>319</v>
      </c>
      <c r="B10" s="184"/>
      <c r="C10" s="18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2"/>
      <c r="B11" s="2" t="s">
        <v>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67" t="s">
        <v>1</v>
      </c>
      <c r="B12" s="168"/>
      <c r="C12" s="16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67" t="s">
        <v>2</v>
      </c>
      <c r="B13" s="168"/>
      <c r="C13" s="16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3" t="s">
        <v>3</v>
      </c>
      <c r="B14" s="3" t="s">
        <v>4</v>
      </c>
      <c r="C14" s="3" t="s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67" t="s">
        <v>6</v>
      </c>
      <c r="B15" s="168"/>
      <c r="C15" s="16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3" t="s">
        <v>7</v>
      </c>
      <c r="B16" s="3" t="s">
        <v>8</v>
      </c>
      <c r="C16" s="3" t="s">
        <v>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3" t="s">
        <v>10</v>
      </c>
      <c r="B17" s="3" t="s">
        <v>11</v>
      </c>
      <c r="C17" s="3" t="s">
        <v>12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3" t="s">
        <v>13</v>
      </c>
      <c r="B18" s="167" t="s">
        <v>14</v>
      </c>
      <c r="C18" s="16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67" t="s">
        <v>15</v>
      </c>
      <c r="B19" s="168"/>
      <c r="C19" s="16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3" t="s">
        <v>16</v>
      </c>
      <c r="B20" s="3" t="s">
        <v>17</v>
      </c>
      <c r="C20" s="3" t="s">
        <v>18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" t="s">
        <v>19</v>
      </c>
      <c r="B21" s="3" t="s">
        <v>20</v>
      </c>
      <c r="C21" s="3" t="s">
        <v>21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4"/>
      <c r="B24" s="4" t="s">
        <v>22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5" t="s">
        <v>23</v>
      </c>
      <c r="B25" s="6" t="s">
        <v>24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5" t="s">
        <v>25</v>
      </c>
      <c r="B26" s="6" t="s">
        <v>26</v>
      </c>
      <c r="C26" s="7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5" t="s">
        <v>28</v>
      </c>
      <c r="B27" s="6" t="s">
        <v>29</v>
      </c>
      <c r="C27" s="8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5" t="s">
        <v>31</v>
      </c>
      <c r="B28" s="6" t="s">
        <v>32</v>
      </c>
      <c r="C28" s="7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4" t="s">
        <v>34</v>
      </c>
      <c r="B31" s="4" t="s">
        <v>35</v>
      </c>
      <c r="C31" s="4" t="s">
        <v>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7"/>
      <c r="B32" s="7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6"/>
      <c r="B33" s="6"/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0" t="s">
        <v>37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63" t="s">
        <v>38</v>
      </c>
      <c r="B38" s="164"/>
      <c r="C38" s="16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5">
        <v>1</v>
      </c>
      <c r="B39" s="12" t="s">
        <v>39</v>
      </c>
      <c r="C39" s="7" t="s">
        <v>40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5">
        <v>2</v>
      </c>
      <c r="B40" s="12" t="s">
        <v>41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5">
        <v>3</v>
      </c>
      <c r="B41" s="12" t="s">
        <v>42</v>
      </c>
      <c r="C41" s="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5">
        <v>4</v>
      </c>
      <c r="B42" s="12" t="s">
        <v>43</v>
      </c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0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60" t="s">
        <v>45</v>
      </c>
      <c r="B46" s="161"/>
      <c r="C46" s="4" t="s">
        <v>46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5" t="s">
        <v>23</v>
      </c>
      <c r="B47" s="6" t="s">
        <v>47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5" t="s">
        <v>25</v>
      </c>
      <c r="B48" s="6" t="s">
        <v>48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5" t="s">
        <v>28</v>
      </c>
      <c r="B49" s="6" t="s">
        <v>49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5" t="s">
        <v>31</v>
      </c>
      <c r="B50" s="6" t="s">
        <v>50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5" t="s">
        <v>51</v>
      </c>
      <c r="B51" s="6" t="s">
        <v>52</v>
      </c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5" t="s">
        <v>53</v>
      </c>
      <c r="B52" s="6" t="s">
        <v>54</v>
      </c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5" t="s">
        <v>55</v>
      </c>
      <c r="B53" s="6" t="s">
        <v>56</v>
      </c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5" t="s">
        <v>57</v>
      </c>
      <c r="B54" s="6" t="s">
        <v>58</v>
      </c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65" t="s">
        <v>59</v>
      </c>
      <c r="B55" s="166"/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4" t="s">
        <v>60</v>
      </c>
      <c r="B56" s="1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0" t="s">
        <v>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60" t="s">
        <v>62</v>
      </c>
      <c r="B60" s="161"/>
      <c r="C60" s="4" t="s">
        <v>46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5" t="s">
        <v>23</v>
      </c>
      <c r="B61" s="6" t="s">
        <v>63</v>
      </c>
      <c r="C61" s="1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5" t="s">
        <v>25</v>
      </c>
      <c r="B62" s="6" t="s">
        <v>64</v>
      </c>
      <c r="C62" s="1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5" t="s">
        <v>28</v>
      </c>
      <c r="B63" s="6" t="s">
        <v>65</v>
      </c>
      <c r="C63" s="1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5" t="s">
        <v>31</v>
      </c>
      <c r="B64" s="6" t="s">
        <v>66</v>
      </c>
      <c r="C64" s="1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5" t="s">
        <v>51</v>
      </c>
      <c r="B65" s="6" t="s">
        <v>67</v>
      </c>
      <c r="C65" s="1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5" t="s">
        <v>53</v>
      </c>
      <c r="B66" s="6" t="s">
        <v>68</v>
      </c>
      <c r="C66" s="1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5" t="s">
        <v>55</v>
      </c>
      <c r="B67" s="16" t="s">
        <v>69</v>
      </c>
      <c r="C67" s="1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65" t="s">
        <v>70</v>
      </c>
      <c r="B68" s="166"/>
      <c r="C68" s="1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84">
      <c r="A69" s="17" t="s">
        <v>71</v>
      </c>
      <c r="B69" s="18" t="s">
        <v>72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0" t="s">
        <v>73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60" t="s">
        <v>74</v>
      </c>
      <c r="B73" s="161"/>
      <c r="C73" s="4" t="s">
        <v>46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9" t="s">
        <v>23</v>
      </c>
      <c r="B74" s="14" t="s">
        <v>75</v>
      </c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5" t="s">
        <v>25</v>
      </c>
      <c r="B75" s="21" t="s">
        <v>76</v>
      </c>
      <c r="C75" s="1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5" t="s">
        <v>28</v>
      </c>
      <c r="B76" s="6" t="s">
        <v>77</v>
      </c>
      <c r="C76" s="1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5" t="s">
        <v>31</v>
      </c>
      <c r="B77" s="6" t="s">
        <v>58</v>
      </c>
      <c r="C77" s="1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62" t="s">
        <v>78</v>
      </c>
      <c r="B78" s="161"/>
      <c r="C78" s="1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3" t="s">
        <v>79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22" t="s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0" t="s">
        <v>81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60" t="s">
        <v>82</v>
      </c>
      <c r="B85" s="161"/>
      <c r="C85" s="4" t="s">
        <v>83</v>
      </c>
      <c r="D85" s="4" t="s">
        <v>46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5" t="s">
        <v>23</v>
      </c>
      <c r="B86" s="6" t="s">
        <v>84</v>
      </c>
      <c r="C86" s="23">
        <v>0.2</v>
      </c>
      <c r="D86" s="15">
        <f t="shared" ref="D86:D93" si="0">C86*$C$55</f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5" t="s">
        <v>25</v>
      </c>
      <c r="B87" s="6" t="s">
        <v>85</v>
      </c>
      <c r="C87" s="23">
        <v>1.4999999999999999E-2</v>
      </c>
      <c r="D87" s="15">
        <f t="shared" si="0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5" t="s">
        <v>28</v>
      </c>
      <c r="B88" s="6" t="s">
        <v>86</v>
      </c>
      <c r="C88" s="23">
        <v>0.01</v>
      </c>
      <c r="D88" s="15">
        <f t="shared" si="0"/>
        <v>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5" t="s">
        <v>31</v>
      </c>
      <c r="B89" s="6" t="s">
        <v>87</v>
      </c>
      <c r="C89" s="23">
        <v>2E-3</v>
      </c>
      <c r="D89" s="15">
        <f t="shared" si="0"/>
        <v>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5" t="s">
        <v>51</v>
      </c>
      <c r="B90" s="6" t="s">
        <v>88</v>
      </c>
      <c r="C90" s="23">
        <v>2.5000000000000001E-2</v>
      </c>
      <c r="D90" s="15">
        <f t="shared" si="0"/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5" t="s">
        <v>53</v>
      </c>
      <c r="B91" s="6" t="s">
        <v>89</v>
      </c>
      <c r="C91" s="23">
        <v>0.08</v>
      </c>
      <c r="D91" s="15">
        <f t="shared" si="0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5" t="s">
        <v>55</v>
      </c>
      <c r="B92" s="6" t="s">
        <v>90</v>
      </c>
      <c r="C92" s="23">
        <v>0.03</v>
      </c>
      <c r="D92" s="15">
        <f t="shared" si="0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5" t="s">
        <v>57</v>
      </c>
      <c r="B93" s="6" t="s">
        <v>91</v>
      </c>
      <c r="C93" s="23">
        <v>6.0000000000000001E-3</v>
      </c>
      <c r="D93" s="15">
        <f t="shared" si="0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62" t="s">
        <v>70</v>
      </c>
      <c r="B94" s="161"/>
      <c r="C94" s="23">
        <f t="shared" ref="C94:D94" si="1">SUM(C86:C93)</f>
        <v>0.3680000000000001</v>
      </c>
      <c r="D94" s="15">
        <f t="shared" si="1"/>
        <v>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2">
      <c r="A95" s="17" t="s">
        <v>92</v>
      </c>
      <c r="B95" s="18" t="s">
        <v>93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08.75" customHeight="1">
      <c r="A96" s="241" t="s">
        <v>94</v>
      </c>
      <c r="B96" s="18" t="s">
        <v>95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0" t="s">
        <v>96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60" t="s">
        <v>97</v>
      </c>
      <c r="B100" s="161"/>
      <c r="C100" s="4" t="s">
        <v>83</v>
      </c>
      <c r="D100" s="4" t="s">
        <v>46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5" t="s">
        <v>23</v>
      </c>
      <c r="B101" s="6" t="s">
        <v>98</v>
      </c>
      <c r="C101" s="23">
        <v>8.3299999999999999E-2</v>
      </c>
      <c r="D101" s="15">
        <f t="shared" ref="D101:D106" si="2">C101*$C$55</f>
        <v>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5" t="s">
        <v>25</v>
      </c>
      <c r="B102" s="6" t="s">
        <v>99</v>
      </c>
      <c r="C102" s="23">
        <v>8.3299999999999999E-2</v>
      </c>
      <c r="D102" s="15">
        <f t="shared" si="2"/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5" t="s">
        <v>28</v>
      </c>
      <c r="B103" s="6" t="s">
        <v>100</v>
      </c>
      <c r="C103" s="23">
        <v>2.7799999999999998E-2</v>
      </c>
      <c r="D103" s="15">
        <f t="shared" si="2"/>
        <v>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7"/>
      <c r="B104" s="24" t="s">
        <v>101</v>
      </c>
      <c r="C104" s="23">
        <f>C101+C102+C103</f>
        <v>0.19439999999999999</v>
      </c>
      <c r="D104" s="15">
        <f t="shared" si="2"/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5" t="s">
        <v>31</v>
      </c>
      <c r="B105" s="6" t="s">
        <v>102</v>
      </c>
      <c r="C105" s="23">
        <f>C94*C104</f>
        <v>7.1539200000000011E-2</v>
      </c>
      <c r="D105" s="15">
        <f t="shared" si="2"/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62" t="s">
        <v>78</v>
      </c>
      <c r="B106" s="161"/>
      <c r="C106" s="23">
        <f>C104+C105</f>
        <v>0.26593919999999999</v>
      </c>
      <c r="D106" s="15">
        <f t="shared" si="2"/>
        <v>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0" t="s">
        <v>103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60" t="s">
        <v>104</v>
      </c>
      <c r="B110" s="161"/>
      <c r="C110" s="4" t="s">
        <v>83</v>
      </c>
      <c r="D110" s="4" t="s">
        <v>46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5" t="s">
        <v>23</v>
      </c>
      <c r="B111" s="6" t="s">
        <v>105</v>
      </c>
      <c r="C111" s="23">
        <v>6.9999999999999999E-4</v>
      </c>
      <c r="D111" s="15">
        <f t="shared" ref="D111:D112" si="3">C111*$C$55</f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5" t="s">
        <v>25</v>
      </c>
      <c r="B112" s="6" t="s">
        <v>106</v>
      </c>
      <c r="C112" s="23">
        <f>C111*C94</f>
        <v>2.5760000000000008E-4</v>
      </c>
      <c r="D112" s="15">
        <f t="shared" si="3"/>
        <v>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62" t="s">
        <v>78</v>
      </c>
      <c r="B113" s="161"/>
      <c r="C113" s="23">
        <f t="shared" ref="C113:D113" si="4">SUM(C111:C112)</f>
        <v>9.5760000000000007E-4</v>
      </c>
      <c r="D113" s="15">
        <f t="shared" si="4"/>
        <v>0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0" t="s">
        <v>107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60" t="s">
        <v>108</v>
      </c>
      <c r="B117" s="161"/>
      <c r="C117" s="4" t="s">
        <v>83</v>
      </c>
      <c r="D117" s="4" t="s">
        <v>46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5" t="s">
        <v>23</v>
      </c>
      <c r="B118" s="6" t="s">
        <v>109</v>
      </c>
      <c r="C118" s="23">
        <v>4.2000000000000006E-3</v>
      </c>
      <c r="D118" s="15">
        <f t="shared" ref="D118:D123" si="5">C118*$C$55</f>
        <v>0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5" t="s">
        <v>25</v>
      </c>
      <c r="B119" s="6" t="s">
        <v>110</v>
      </c>
      <c r="C119" s="23">
        <f>8%*C118</f>
        <v>3.3600000000000004E-4</v>
      </c>
      <c r="D119" s="15">
        <f t="shared" si="5"/>
        <v>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5" t="s">
        <v>28</v>
      </c>
      <c r="B120" s="6" t="s">
        <v>111</v>
      </c>
      <c r="C120" s="23">
        <f>4.35%*C118</f>
        <v>1.8270000000000002E-4</v>
      </c>
      <c r="D120" s="15">
        <f t="shared" si="5"/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5" t="s">
        <v>31</v>
      </c>
      <c r="B121" s="6" t="s">
        <v>112</v>
      </c>
      <c r="C121" s="23">
        <v>4.0000000000000002E-4</v>
      </c>
      <c r="D121" s="15">
        <f t="shared" si="5"/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5" t="s">
        <v>51</v>
      </c>
      <c r="B122" s="6" t="s">
        <v>113</v>
      </c>
      <c r="C122" s="23">
        <f>C121*C94</f>
        <v>1.4720000000000005E-4</v>
      </c>
      <c r="D122" s="15">
        <f t="shared" si="5"/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5" t="s">
        <v>53</v>
      </c>
      <c r="B123" s="6" t="s">
        <v>114</v>
      </c>
      <c r="C123" s="23">
        <v>1E-4</v>
      </c>
      <c r="D123" s="15">
        <f t="shared" si="5"/>
        <v>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62" t="s">
        <v>78</v>
      </c>
      <c r="B124" s="161"/>
      <c r="C124" s="23">
        <f t="shared" ref="C124:D124" si="6">SUM(C118:C123)</f>
        <v>5.3659000000000016E-3</v>
      </c>
      <c r="D124" s="15">
        <f t="shared" si="6"/>
        <v>0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22" t="s">
        <v>115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60" t="s">
        <v>116</v>
      </c>
      <c r="B128" s="161"/>
      <c r="C128" s="4" t="s">
        <v>83</v>
      </c>
      <c r="D128" s="4" t="s">
        <v>46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5" t="s">
        <v>23</v>
      </c>
      <c r="B129" s="6" t="s">
        <v>117</v>
      </c>
      <c r="C129" s="23">
        <f>8.33%+2.78%</f>
        <v>0.1111</v>
      </c>
      <c r="D129" s="15">
        <f t="shared" ref="D129:D137" si="7">C129*$C$55</f>
        <v>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5" t="s">
        <v>25</v>
      </c>
      <c r="B130" s="6" t="s">
        <v>118</v>
      </c>
      <c r="C130" s="23">
        <v>1.66E-2</v>
      </c>
      <c r="D130" s="15">
        <f t="shared" si="7"/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5" t="s">
        <v>28</v>
      </c>
      <c r="B131" s="6" t="s">
        <v>119</v>
      </c>
      <c r="C131" s="23">
        <v>0</v>
      </c>
      <c r="D131" s="15">
        <f t="shared" si="7"/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5" t="s">
        <v>31</v>
      </c>
      <c r="B132" s="6" t="s">
        <v>120</v>
      </c>
      <c r="C132" s="23">
        <v>2.8E-3</v>
      </c>
      <c r="D132" s="15">
        <f t="shared" si="7"/>
        <v>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5" t="s">
        <v>51</v>
      </c>
      <c r="B133" s="6" t="s">
        <v>121</v>
      </c>
      <c r="C133" s="23">
        <v>3.0000000000000003E-4</v>
      </c>
      <c r="D133" s="15">
        <f t="shared" si="7"/>
        <v>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5" t="s">
        <v>53</v>
      </c>
      <c r="B134" s="6" t="s">
        <v>58</v>
      </c>
      <c r="C134" s="23"/>
      <c r="D134" s="15">
        <f t="shared" si="7"/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7"/>
      <c r="B135" s="24" t="s">
        <v>101</v>
      </c>
      <c r="C135" s="23">
        <f>SUM(C129:C134)</f>
        <v>0.1308</v>
      </c>
      <c r="D135" s="15">
        <f t="shared" si="7"/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5" t="s">
        <v>55</v>
      </c>
      <c r="B136" s="6" t="s">
        <v>122</v>
      </c>
      <c r="C136" s="23">
        <f>C135*C94</f>
        <v>4.8134400000000015E-2</v>
      </c>
      <c r="D136" s="15">
        <f t="shared" si="7"/>
        <v>0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62" t="s">
        <v>78</v>
      </c>
      <c r="B137" s="161"/>
      <c r="C137" s="23">
        <f>C135+C136</f>
        <v>0.17893440000000002</v>
      </c>
      <c r="D137" s="15">
        <f t="shared" si="7"/>
        <v>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22" t="s">
        <v>123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60" t="s">
        <v>124</v>
      </c>
      <c r="B141" s="161"/>
      <c r="C141" s="4" t="s">
        <v>83</v>
      </c>
      <c r="D141" s="4" t="s">
        <v>46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25" t="s">
        <v>125</v>
      </c>
      <c r="B142" s="6" t="s">
        <v>126</v>
      </c>
      <c r="C142" s="23">
        <f t="shared" ref="C142:D142" si="8">C94</f>
        <v>0.3680000000000001</v>
      </c>
      <c r="D142" s="15">
        <f t="shared" si="8"/>
        <v>0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25" t="s">
        <v>127</v>
      </c>
      <c r="B143" s="6" t="s">
        <v>128</v>
      </c>
      <c r="C143" s="23">
        <f t="shared" ref="C143:D143" si="9">C106</f>
        <v>0.26593919999999999</v>
      </c>
      <c r="D143" s="15">
        <f t="shared" si="9"/>
        <v>0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25" t="s">
        <v>129</v>
      </c>
      <c r="B144" s="6" t="s">
        <v>105</v>
      </c>
      <c r="C144" s="23">
        <f t="shared" ref="C144:D144" si="10">C113</f>
        <v>9.5760000000000007E-4</v>
      </c>
      <c r="D144" s="15">
        <f t="shared" si="10"/>
        <v>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25" t="s">
        <v>130</v>
      </c>
      <c r="B145" s="6" t="s">
        <v>131</v>
      </c>
      <c r="C145" s="23">
        <f t="shared" ref="C145:D145" si="11">C124</f>
        <v>5.3659000000000016E-3</v>
      </c>
      <c r="D145" s="15">
        <f t="shared" si="11"/>
        <v>0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25" t="s">
        <v>132</v>
      </c>
      <c r="B146" s="6" t="s">
        <v>133</v>
      </c>
      <c r="C146" s="23">
        <f t="shared" ref="C146:D146" si="12">C137</f>
        <v>0.17893440000000002</v>
      </c>
      <c r="D146" s="15">
        <f t="shared" si="12"/>
        <v>0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25" t="s">
        <v>134</v>
      </c>
      <c r="B147" s="6" t="s">
        <v>58</v>
      </c>
      <c r="C147" s="23"/>
      <c r="D147" s="1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62" t="s">
        <v>78</v>
      </c>
      <c r="B148" s="161"/>
      <c r="C148" s="23">
        <f t="shared" ref="C148:D148" si="13">SUM(C142:C147)</f>
        <v>0.81919710000000023</v>
      </c>
      <c r="D148" s="15">
        <f t="shared" si="13"/>
        <v>0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2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0" t="s">
        <v>135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60" t="s">
        <v>136</v>
      </c>
      <c r="B152" s="161"/>
      <c r="C152" s="4" t="s">
        <v>83</v>
      </c>
      <c r="D152" s="4" t="s">
        <v>46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5" t="s">
        <v>23</v>
      </c>
      <c r="B153" s="6" t="s">
        <v>137</v>
      </c>
      <c r="C153" s="23">
        <v>0.03</v>
      </c>
      <c r="D153" s="9">
        <f>C153*C175</f>
        <v>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5" t="s">
        <v>25</v>
      </c>
      <c r="B154" s="180" t="s">
        <v>138</v>
      </c>
      <c r="C154" s="164"/>
      <c r="D154" s="161"/>
      <c r="E154" s="2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5"/>
      <c r="B155" s="6" t="s">
        <v>139</v>
      </c>
      <c r="C155" s="23">
        <v>6.5000000000000006E-3</v>
      </c>
      <c r="D155" s="9">
        <f t="shared" ref="D155:D157" si="14">(($C$175+$D$153+$D$162)/(1-$C$161))*C155</f>
        <v>0</v>
      </c>
      <c r="E155" s="2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5"/>
      <c r="B156" s="6" t="s">
        <v>140</v>
      </c>
      <c r="C156" s="23">
        <v>0.03</v>
      </c>
      <c r="D156" s="9">
        <f t="shared" si="14"/>
        <v>0</v>
      </c>
      <c r="E156" s="2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5"/>
      <c r="B157" s="6" t="s">
        <v>141</v>
      </c>
      <c r="C157" s="23">
        <v>0</v>
      </c>
      <c r="D157" s="9">
        <f t="shared" si="14"/>
        <v>0</v>
      </c>
      <c r="E157" s="2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5"/>
      <c r="B158" s="180" t="s">
        <v>142</v>
      </c>
      <c r="C158" s="164"/>
      <c r="D158" s="16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5"/>
      <c r="B159" s="180" t="s">
        <v>143</v>
      </c>
      <c r="C159" s="164"/>
      <c r="D159" s="16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5"/>
      <c r="B160" s="6" t="s">
        <v>144</v>
      </c>
      <c r="C160" s="23">
        <v>0.05</v>
      </c>
      <c r="D160" s="9">
        <f t="shared" ref="D160:D161" si="15">(($C$175+$D$153+$D$162)/(1-$C$161))*C160</f>
        <v>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5"/>
      <c r="B161" s="6" t="s">
        <v>145</v>
      </c>
      <c r="C161" s="23">
        <f>SUM(C155:C160)</f>
        <v>8.6499999999999994E-2</v>
      </c>
      <c r="D161" s="9">
        <f t="shared" si="15"/>
        <v>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5" t="s">
        <v>28</v>
      </c>
      <c r="B162" s="6" t="s">
        <v>146</v>
      </c>
      <c r="C162" s="23">
        <v>6.7900000000000002E-2</v>
      </c>
      <c r="D162" s="9">
        <f>C162*(C175+D153)</f>
        <v>0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81" t="s">
        <v>78</v>
      </c>
      <c r="B163" s="182"/>
      <c r="C163" s="28">
        <f t="shared" ref="C163:D163" si="16">SUM(C153,C161,C162)</f>
        <v>0.18440000000000001</v>
      </c>
      <c r="D163" s="29">
        <f t="shared" si="16"/>
        <v>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8.25" customHeight="1">
      <c r="A164" s="243" t="s">
        <v>329</v>
      </c>
      <c r="B164" s="170" t="s">
        <v>148</v>
      </c>
      <c r="C164" s="173" t="s">
        <v>149</v>
      </c>
      <c r="D164" s="17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7" customHeight="1">
      <c r="A165" s="242" t="s">
        <v>150</v>
      </c>
      <c r="B165" s="171"/>
      <c r="C165" s="175"/>
      <c r="D165" s="17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7" customHeight="1">
      <c r="A166" s="242" t="s">
        <v>151</v>
      </c>
      <c r="B166" s="172"/>
      <c r="C166" s="177"/>
      <c r="D166" s="17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31"/>
      <c r="B167" s="2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31"/>
      <c r="B168" s="22" t="s">
        <v>152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60" t="s">
        <v>153</v>
      </c>
      <c r="B170" s="161"/>
      <c r="C170" s="4" t="s">
        <v>46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5" t="s">
        <v>23</v>
      </c>
      <c r="B171" s="6" t="s">
        <v>44</v>
      </c>
      <c r="C171" s="9">
        <f>C55</f>
        <v>0</v>
      </c>
      <c r="D171" s="1"/>
      <c r="E171" s="3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5" t="s">
        <v>25</v>
      </c>
      <c r="B172" s="6" t="s">
        <v>61</v>
      </c>
      <c r="C172" s="9">
        <f>C68</f>
        <v>0</v>
      </c>
      <c r="D172" s="1"/>
      <c r="E172" s="3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5" t="s">
        <v>28</v>
      </c>
      <c r="B173" s="6" t="s">
        <v>154</v>
      </c>
      <c r="C173" s="9">
        <f>C78</f>
        <v>0</v>
      </c>
      <c r="D173" s="1"/>
      <c r="E173" s="3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5" t="s">
        <v>31</v>
      </c>
      <c r="B174" s="6" t="s">
        <v>155</v>
      </c>
      <c r="C174" s="9">
        <f>D148</f>
        <v>0</v>
      </c>
      <c r="D174" s="1"/>
      <c r="E174" s="3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7"/>
      <c r="B175" s="24" t="s">
        <v>156</v>
      </c>
      <c r="C175" s="9">
        <f>SUM(C171:C174)</f>
        <v>0</v>
      </c>
      <c r="D175" s="1"/>
      <c r="E175" s="3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thickBot="1">
      <c r="A176" s="5" t="s">
        <v>51</v>
      </c>
      <c r="B176" s="6" t="s">
        <v>135</v>
      </c>
      <c r="C176" s="92">
        <f>D163</f>
        <v>0</v>
      </c>
      <c r="D176" s="1"/>
      <c r="E176" s="3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thickBot="1">
      <c r="A177" s="162" t="s">
        <v>157</v>
      </c>
      <c r="B177" s="164"/>
      <c r="C177" s="93">
        <f>C175+C176</f>
        <v>0</v>
      </c>
      <c r="D177" s="1"/>
      <c r="E177" s="3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hidden="1" customHeight="1">
      <c r="A178" s="33"/>
      <c r="B178" s="1"/>
      <c r="C178" s="3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hidden="1" customHeight="1">
      <c r="A179" s="179" t="s">
        <v>158</v>
      </c>
      <c r="B179" s="168"/>
      <c r="C179" s="16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hidden="1" customHeight="1">
      <c r="A180" s="2"/>
      <c r="B180" s="2" t="s">
        <v>0</v>
      </c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hidden="1" customHeight="1">
      <c r="A181" s="167" t="s">
        <v>1</v>
      </c>
      <c r="B181" s="168"/>
      <c r="C181" s="16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hidden="1" customHeight="1">
      <c r="A182" s="167" t="s">
        <v>2</v>
      </c>
      <c r="B182" s="168"/>
      <c r="C182" s="16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hidden="1" customHeight="1">
      <c r="A183" s="3" t="s">
        <v>3</v>
      </c>
      <c r="B183" s="3" t="s">
        <v>4</v>
      </c>
      <c r="C183" s="3" t="s">
        <v>5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hidden="1" customHeight="1">
      <c r="A184" s="167" t="s">
        <v>6</v>
      </c>
      <c r="B184" s="168"/>
      <c r="C184" s="16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hidden="1" customHeight="1">
      <c r="A185" s="3" t="s">
        <v>7</v>
      </c>
      <c r="B185" s="3" t="s">
        <v>8</v>
      </c>
      <c r="C185" s="3" t="s">
        <v>9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hidden="1" customHeight="1">
      <c r="A186" s="3" t="s">
        <v>10</v>
      </c>
      <c r="B186" s="3" t="s">
        <v>11</v>
      </c>
      <c r="C186" s="3" t="s">
        <v>12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hidden="1" customHeight="1">
      <c r="A187" s="3" t="s">
        <v>13</v>
      </c>
      <c r="B187" s="167" t="s">
        <v>14</v>
      </c>
      <c r="C187" s="16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hidden="1" customHeight="1">
      <c r="A188" s="167" t="s">
        <v>15</v>
      </c>
      <c r="B188" s="168"/>
      <c r="C188" s="16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hidden="1" customHeight="1">
      <c r="A189" s="3" t="s">
        <v>16</v>
      </c>
      <c r="B189" s="3" t="s">
        <v>17</v>
      </c>
      <c r="C189" s="3" t="s">
        <v>18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hidden="1" customHeight="1">
      <c r="A190" s="3" t="s">
        <v>19</v>
      </c>
      <c r="B190" s="3" t="s">
        <v>20</v>
      </c>
      <c r="C190" s="3" t="s">
        <v>21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hidden="1" customHeight="1">
      <c r="A193" s="4"/>
      <c r="B193" s="4" t="s">
        <v>22</v>
      </c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hidden="1" customHeight="1">
      <c r="A194" s="5" t="s">
        <v>23</v>
      </c>
      <c r="B194" s="6" t="s">
        <v>24</v>
      </c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hidden="1" customHeight="1">
      <c r="A195" s="5" t="s">
        <v>25</v>
      </c>
      <c r="B195" s="6" t="s">
        <v>26</v>
      </c>
      <c r="C195" s="7" t="s">
        <v>27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hidden="1" customHeight="1">
      <c r="A196" s="5" t="s">
        <v>28</v>
      </c>
      <c r="B196" s="6" t="s">
        <v>29</v>
      </c>
      <c r="C196" s="7" t="s">
        <v>159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hidden="1" customHeight="1">
      <c r="A197" s="5" t="s">
        <v>31</v>
      </c>
      <c r="B197" s="6" t="s">
        <v>160</v>
      </c>
      <c r="C197" s="7" t="s">
        <v>161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hidden="1" customHeight="1">
      <c r="A200" s="4" t="s">
        <v>34</v>
      </c>
      <c r="B200" s="4" t="s">
        <v>35</v>
      </c>
      <c r="C200" s="4" t="s">
        <v>36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hidden="1" customHeight="1">
      <c r="A201" s="7" t="s">
        <v>162</v>
      </c>
      <c r="B201" s="7" t="s">
        <v>163</v>
      </c>
      <c r="C201" s="9">
        <v>166990.65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hidden="1" customHeight="1">
      <c r="A202" s="6"/>
      <c r="B202" s="6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hidden="1" customHeight="1">
      <c r="A204" s="1"/>
      <c r="B204" s="10" t="s">
        <v>37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hidden="1" customHeight="1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hidden="1" customHeight="1">
      <c r="A206" s="163" t="s">
        <v>38</v>
      </c>
      <c r="B206" s="164"/>
      <c r="C206" s="16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hidden="1" customHeight="1">
      <c r="A207" s="5">
        <v>1</v>
      </c>
      <c r="B207" s="12" t="s">
        <v>39</v>
      </c>
      <c r="C207" s="7" t="s">
        <v>162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hidden="1" customHeight="1">
      <c r="A208" s="5">
        <v>2</v>
      </c>
      <c r="B208" s="12" t="s">
        <v>41</v>
      </c>
      <c r="C208" s="9">
        <v>1547.53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hidden="1" customHeight="1">
      <c r="A209" s="5">
        <v>3</v>
      </c>
      <c r="B209" s="12" t="s">
        <v>42</v>
      </c>
      <c r="C209" s="8" t="s">
        <v>164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hidden="1" customHeight="1">
      <c r="A210" s="5">
        <v>4</v>
      </c>
      <c r="B210" s="12" t="s">
        <v>43</v>
      </c>
      <c r="C210" s="13">
        <v>44256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hidden="1" customHeight="1">
      <c r="A212" s="10" t="s">
        <v>44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hidden="1" customHeight="1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hidden="1" customHeight="1">
      <c r="A214" s="160" t="s">
        <v>45</v>
      </c>
      <c r="B214" s="161"/>
      <c r="C214" s="4" t="s">
        <v>46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hidden="1" customHeight="1">
      <c r="A215" s="5" t="s">
        <v>23</v>
      </c>
      <c r="B215" s="6" t="s">
        <v>47</v>
      </c>
      <c r="C215" s="9">
        <f>C208</f>
        <v>1547.53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hidden="1" customHeight="1">
      <c r="A216" s="5" t="s">
        <v>25</v>
      </c>
      <c r="B216" s="6" t="s">
        <v>48</v>
      </c>
      <c r="C216" s="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hidden="1" customHeight="1">
      <c r="A217" s="5" t="s">
        <v>28</v>
      </c>
      <c r="B217" s="6" t="s">
        <v>49</v>
      </c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hidden="1" customHeight="1">
      <c r="A218" s="5" t="s">
        <v>31</v>
      </c>
      <c r="B218" s="6" t="s">
        <v>50</v>
      </c>
      <c r="C218" s="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hidden="1" customHeight="1">
      <c r="A219" s="5" t="s">
        <v>51</v>
      </c>
      <c r="B219" s="6" t="s">
        <v>52</v>
      </c>
      <c r="C219" s="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hidden="1" customHeight="1">
      <c r="A220" s="5" t="s">
        <v>53</v>
      </c>
      <c r="B220" s="6" t="s">
        <v>54</v>
      </c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hidden="1" customHeight="1">
      <c r="A221" s="5" t="s">
        <v>55</v>
      </c>
      <c r="B221" s="6" t="s">
        <v>56</v>
      </c>
      <c r="C221" s="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hidden="1" customHeight="1">
      <c r="A222" s="5" t="s">
        <v>57</v>
      </c>
      <c r="B222" s="6" t="s">
        <v>58</v>
      </c>
      <c r="C222" s="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hidden="1" customHeight="1">
      <c r="A223" s="165" t="s">
        <v>59</v>
      </c>
      <c r="B223" s="166"/>
      <c r="C223" s="9">
        <f>SUM(C215:C222)</f>
        <v>1547.53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hidden="1" customHeight="1">
      <c r="A224" s="14" t="s">
        <v>60</v>
      </c>
      <c r="B224" s="1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hidden="1" customHeight="1">
      <c r="A226" s="10" t="s">
        <v>61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hidden="1" customHeight="1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hidden="1" customHeight="1">
      <c r="A228" s="160" t="s">
        <v>62</v>
      </c>
      <c r="B228" s="161"/>
      <c r="C228" s="4" t="s">
        <v>46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hidden="1" customHeight="1">
      <c r="A229" s="5" t="s">
        <v>23</v>
      </c>
      <c r="B229" s="6" t="s">
        <v>63</v>
      </c>
      <c r="C229" s="15">
        <f>2*3.75*22 - 0.06*C223</f>
        <v>72.148200000000003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hidden="1" customHeight="1">
      <c r="A230" s="5" t="s">
        <v>25</v>
      </c>
      <c r="B230" s="6" t="s">
        <v>64</v>
      </c>
      <c r="C230" s="15">
        <f>18*22*0.9</f>
        <v>356.40000000000003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hidden="1" customHeight="1">
      <c r="A231" s="5" t="s">
        <v>28</v>
      </c>
      <c r="B231" s="6" t="s">
        <v>65</v>
      </c>
      <c r="C231" s="15">
        <v>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hidden="1" customHeight="1">
      <c r="A232" s="5" t="s">
        <v>31</v>
      </c>
      <c r="B232" s="6" t="s">
        <v>66</v>
      </c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hidden="1" customHeight="1">
      <c r="A233" s="5" t="s">
        <v>51</v>
      </c>
      <c r="B233" s="6" t="s">
        <v>67</v>
      </c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hidden="1" customHeight="1">
      <c r="A234" s="5" t="s">
        <v>53</v>
      </c>
      <c r="B234" s="6" t="s">
        <v>68</v>
      </c>
      <c r="C234" s="15">
        <v>0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hidden="1" customHeight="1">
      <c r="A235" s="5" t="s">
        <v>55</v>
      </c>
      <c r="B235" s="16" t="s">
        <v>58</v>
      </c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hidden="1" customHeight="1">
      <c r="A236" s="165" t="s">
        <v>70</v>
      </c>
      <c r="B236" s="166"/>
      <c r="C236" s="15">
        <f>SUM(C229:C235)</f>
        <v>428.54820000000007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hidden="1" customHeight="1">
      <c r="A237" s="17" t="s">
        <v>71</v>
      </c>
      <c r="B237" s="18" t="s">
        <v>72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hidden="1" customHeight="1">
      <c r="A239" s="10" t="s">
        <v>73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hidden="1" customHeight="1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hidden="1" customHeight="1">
      <c r="A241" s="160" t="s">
        <v>165</v>
      </c>
      <c r="B241" s="161"/>
      <c r="C241" s="4" t="s">
        <v>46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hidden="1" customHeight="1">
      <c r="A242" s="5" t="s">
        <v>23</v>
      </c>
      <c r="B242" s="35" t="s">
        <v>166</v>
      </c>
      <c r="C242" s="15">
        <v>0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hidden="1" customHeight="1">
      <c r="A243" s="5" t="s">
        <v>25</v>
      </c>
      <c r="B243" s="35" t="s">
        <v>76</v>
      </c>
      <c r="C243" s="15">
        <v>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hidden="1" customHeight="1">
      <c r="A244" s="5" t="s">
        <v>28</v>
      </c>
      <c r="B244" s="35" t="s">
        <v>77</v>
      </c>
      <c r="C244" s="15">
        <v>0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hidden="1" customHeight="1">
      <c r="A245" s="5" t="s">
        <v>31</v>
      </c>
      <c r="B245" s="35" t="s">
        <v>58</v>
      </c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hidden="1" customHeight="1">
      <c r="A246" s="162" t="s">
        <v>78</v>
      </c>
      <c r="B246" s="161"/>
      <c r="C246" s="15">
        <f>SUM(C242:C245)</f>
        <v>0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hidden="1" customHeight="1">
      <c r="A247" s="3" t="s">
        <v>79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hidden="1" customHeight="1">
      <c r="A249" s="22" t="s">
        <v>80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hidden="1" customHeight="1">
      <c r="A250" s="2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hidden="1" customHeight="1">
      <c r="A251" s="22" t="s">
        <v>81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hidden="1" customHeight="1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hidden="1" customHeight="1">
      <c r="A253" s="160" t="s">
        <v>82</v>
      </c>
      <c r="B253" s="161"/>
      <c r="C253" s="4" t="s">
        <v>83</v>
      </c>
      <c r="D253" s="4" t="s">
        <v>46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hidden="1" customHeight="1">
      <c r="A254" s="5" t="s">
        <v>23</v>
      </c>
      <c r="B254" s="6" t="s">
        <v>84</v>
      </c>
      <c r="C254" s="23">
        <v>0.2</v>
      </c>
      <c r="D254" s="15">
        <f t="shared" ref="D254:D261" si="17">C254*$C$223</f>
        <v>309.50600000000003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hidden="1" customHeight="1">
      <c r="A255" s="5" t="s">
        <v>25</v>
      </c>
      <c r="B255" s="6" t="s">
        <v>85</v>
      </c>
      <c r="C255" s="23">
        <v>1.4999999999999999E-2</v>
      </c>
      <c r="D255" s="15">
        <f t="shared" si="17"/>
        <v>23.212949999999999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hidden="1" customHeight="1">
      <c r="A256" s="5" t="s">
        <v>28</v>
      </c>
      <c r="B256" s="6" t="s">
        <v>86</v>
      </c>
      <c r="C256" s="23">
        <v>0.01</v>
      </c>
      <c r="D256" s="15">
        <f t="shared" si="17"/>
        <v>15.475300000000001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hidden="1" customHeight="1">
      <c r="A257" s="5" t="s">
        <v>31</v>
      </c>
      <c r="B257" s="6" t="s">
        <v>87</v>
      </c>
      <c r="C257" s="23">
        <v>2E-3</v>
      </c>
      <c r="D257" s="15">
        <f t="shared" si="17"/>
        <v>3.0950600000000001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hidden="1" customHeight="1">
      <c r="A258" s="5" t="s">
        <v>51</v>
      </c>
      <c r="B258" s="6" t="s">
        <v>88</v>
      </c>
      <c r="C258" s="23">
        <v>2.5000000000000001E-2</v>
      </c>
      <c r="D258" s="15">
        <f t="shared" si="17"/>
        <v>38.688250000000004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hidden="1" customHeight="1">
      <c r="A259" s="5" t="s">
        <v>53</v>
      </c>
      <c r="B259" s="6" t="s">
        <v>89</v>
      </c>
      <c r="C259" s="23">
        <v>0.08</v>
      </c>
      <c r="D259" s="15">
        <f t="shared" si="17"/>
        <v>123.80240000000001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hidden="1" customHeight="1">
      <c r="A260" s="5" t="s">
        <v>55</v>
      </c>
      <c r="B260" s="6" t="s">
        <v>90</v>
      </c>
      <c r="C260" s="23">
        <v>0.03</v>
      </c>
      <c r="D260" s="15">
        <f t="shared" si="17"/>
        <v>46.425899999999999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hidden="1" customHeight="1">
      <c r="A261" s="5" t="s">
        <v>57</v>
      </c>
      <c r="B261" s="6" t="s">
        <v>91</v>
      </c>
      <c r="C261" s="23">
        <v>6.0000000000000001E-3</v>
      </c>
      <c r="D261" s="15">
        <f t="shared" si="17"/>
        <v>9.2851800000000004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hidden="1" customHeight="1">
      <c r="A262" s="162" t="s">
        <v>70</v>
      </c>
      <c r="B262" s="161"/>
      <c r="C262" s="23">
        <f t="shared" ref="C262:D262" si="18">SUM(C254:C261)</f>
        <v>0.3680000000000001</v>
      </c>
      <c r="D262" s="15">
        <f t="shared" si="18"/>
        <v>569.49103999999988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hidden="1" customHeight="1">
      <c r="A263" s="17" t="s">
        <v>92</v>
      </c>
      <c r="B263" s="18" t="s">
        <v>93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hidden="1" customHeight="1">
      <c r="A264" s="17" t="s">
        <v>94</v>
      </c>
      <c r="B264" s="18" t="s">
        <v>95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hidden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hidden="1" customHeight="1">
      <c r="A266" s="10" t="s">
        <v>167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hidden="1" customHeight="1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hidden="1" customHeight="1">
      <c r="A268" s="160" t="s">
        <v>97</v>
      </c>
      <c r="B268" s="161"/>
      <c r="C268" s="4" t="s">
        <v>83</v>
      </c>
      <c r="D268" s="4" t="s">
        <v>46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hidden="1" customHeight="1">
      <c r="A269" s="5" t="s">
        <v>23</v>
      </c>
      <c r="B269" s="6" t="s">
        <v>98</v>
      </c>
      <c r="C269" s="23">
        <v>8.3299999999999999E-2</v>
      </c>
      <c r="D269" s="15">
        <f t="shared" ref="D269:D274" si="19">C269*$C$223</f>
        <v>128.90924899999999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hidden="1" customHeight="1">
      <c r="A270" s="5" t="s">
        <v>25</v>
      </c>
      <c r="B270" s="6" t="s">
        <v>99</v>
      </c>
      <c r="C270" s="23">
        <v>8.3299999999999999E-2</v>
      </c>
      <c r="D270" s="15">
        <f t="shared" si="19"/>
        <v>128.90924899999999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hidden="1" customHeight="1">
      <c r="A271" s="5" t="s">
        <v>28</v>
      </c>
      <c r="B271" s="6" t="s">
        <v>100</v>
      </c>
      <c r="C271" s="23">
        <v>2.7799999999999998E-2</v>
      </c>
      <c r="D271" s="15">
        <f t="shared" si="19"/>
        <v>43.021333999999996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hidden="1" customHeight="1">
      <c r="A272" s="7"/>
      <c r="B272" s="24" t="s">
        <v>101</v>
      </c>
      <c r="C272" s="23">
        <f>C269+C270+C271</f>
        <v>0.19439999999999999</v>
      </c>
      <c r="D272" s="15">
        <f t="shared" si="19"/>
        <v>300.839832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hidden="1" customHeight="1">
      <c r="A273" s="5" t="s">
        <v>31</v>
      </c>
      <c r="B273" s="6" t="s">
        <v>102</v>
      </c>
      <c r="C273" s="23">
        <f>C262*C272</f>
        <v>7.1539200000000011E-2</v>
      </c>
      <c r="D273" s="15">
        <f t="shared" si="19"/>
        <v>110.70905817600001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hidden="1" customHeight="1">
      <c r="A274" s="162" t="s">
        <v>78</v>
      </c>
      <c r="B274" s="161"/>
      <c r="C274" s="23">
        <f>C272+C273</f>
        <v>0.26593919999999999</v>
      </c>
      <c r="D274" s="15">
        <f t="shared" si="19"/>
        <v>411.54889017599999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hidden="1" customHeight="1">
      <c r="A276" s="10" t="s">
        <v>103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hidden="1" customHeight="1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hidden="1" customHeight="1">
      <c r="A278" s="160" t="s">
        <v>104</v>
      </c>
      <c r="B278" s="161"/>
      <c r="C278" s="4" t="s">
        <v>83</v>
      </c>
      <c r="D278" s="4" t="s">
        <v>46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hidden="1" customHeight="1">
      <c r="A279" s="5" t="s">
        <v>23</v>
      </c>
      <c r="B279" s="6" t="s">
        <v>105</v>
      </c>
      <c r="C279" s="23">
        <v>6.9999999999999999E-4</v>
      </c>
      <c r="D279" s="15">
        <f t="shared" ref="D279:D280" si="20">C279*$C$223</f>
        <v>1.0832709999999999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hidden="1" customHeight="1">
      <c r="A280" s="5" t="s">
        <v>25</v>
      </c>
      <c r="B280" s="6" t="s">
        <v>106</v>
      </c>
      <c r="C280" s="23">
        <f>C279*C262</f>
        <v>2.5760000000000008E-4</v>
      </c>
      <c r="D280" s="15">
        <f t="shared" si="20"/>
        <v>0.39864372800000014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hidden="1" customHeight="1">
      <c r="A281" s="162" t="s">
        <v>78</v>
      </c>
      <c r="B281" s="161"/>
      <c r="C281" s="23">
        <f t="shared" ref="C281:D281" si="21">SUM(C279:C280)</f>
        <v>9.5760000000000007E-4</v>
      </c>
      <c r="D281" s="15">
        <f t="shared" si="21"/>
        <v>1.481914728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hidden="1" customHeight="1">
      <c r="A283" s="10" t="s">
        <v>107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hidden="1" customHeight="1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hidden="1" customHeight="1">
      <c r="A285" s="160" t="s">
        <v>108</v>
      </c>
      <c r="B285" s="161"/>
      <c r="C285" s="4" t="s">
        <v>83</v>
      </c>
      <c r="D285" s="4" t="s">
        <v>46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hidden="1" customHeight="1">
      <c r="A286" s="5" t="s">
        <v>23</v>
      </c>
      <c r="B286" s="6" t="s">
        <v>109</v>
      </c>
      <c r="C286" s="23">
        <v>4.2000000000000006E-3</v>
      </c>
      <c r="D286" s="15">
        <f t="shared" ref="D286:D291" si="22">C286*$C$223</f>
        <v>6.499626000000001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hidden="1" customHeight="1">
      <c r="A287" s="5" t="s">
        <v>25</v>
      </c>
      <c r="B287" s="6" t="s">
        <v>110</v>
      </c>
      <c r="C287" s="23">
        <f>8%*C286</f>
        <v>3.3600000000000004E-4</v>
      </c>
      <c r="D287" s="15">
        <f t="shared" si="22"/>
        <v>0.51997008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hidden="1" customHeight="1">
      <c r="A288" s="5" t="s">
        <v>28</v>
      </c>
      <c r="B288" s="6" t="s">
        <v>111</v>
      </c>
      <c r="C288" s="23">
        <f>4.35%*C286</f>
        <v>1.8270000000000002E-4</v>
      </c>
      <c r="D288" s="15">
        <f t="shared" si="22"/>
        <v>0.28273373100000004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hidden="1" customHeight="1">
      <c r="A289" s="5" t="s">
        <v>31</v>
      </c>
      <c r="B289" s="6" t="s">
        <v>112</v>
      </c>
      <c r="C289" s="23">
        <v>4.0000000000000002E-4</v>
      </c>
      <c r="D289" s="15">
        <f t="shared" si="22"/>
        <v>0.61901200000000001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hidden="1" customHeight="1">
      <c r="A290" s="5" t="s">
        <v>51</v>
      </c>
      <c r="B290" s="6" t="s">
        <v>113</v>
      </c>
      <c r="C290" s="23">
        <f>C289*C262</f>
        <v>1.4720000000000005E-4</v>
      </c>
      <c r="D290" s="15">
        <f t="shared" si="22"/>
        <v>0.22779641600000008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hidden="1" customHeight="1">
      <c r="A291" s="5" t="s">
        <v>53</v>
      </c>
      <c r="B291" s="6" t="s">
        <v>114</v>
      </c>
      <c r="C291" s="23">
        <v>1E-4</v>
      </c>
      <c r="D291" s="15">
        <f t="shared" si="22"/>
        <v>0.154753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hidden="1" customHeight="1">
      <c r="A292" s="162" t="s">
        <v>78</v>
      </c>
      <c r="B292" s="161"/>
      <c r="C292" s="23">
        <f t="shared" ref="C292:D292" si="23">SUM(C286:C291)</f>
        <v>5.3659000000000016E-3</v>
      </c>
      <c r="D292" s="15">
        <f t="shared" si="23"/>
        <v>8.3038912270000012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hidden="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hidden="1" customHeight="1">
      <c r="A294" s="22" t="s">
        <v>115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hidden="1" customHeight="1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hidden="1" customHeight="1">
      <c r="A296" s="160" t="s">
        <v>116</v>
      </c>
      <c r="B296" s="161"/>
      <c r="C296" s="4" t="s">
        <v>83</v>
      </c>
      <c r="D296" s="4" t="s">
        <v>46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hidden="1" customHeight="1">
      <c r="A297" s="5" t="s">
        <v>23</v>
      </c>
      <c r="B297" s="6" t="s">
        <v>117</v>
      </c>
      <c r="C297" s="23">
        <f>8.33%+2.78%</f>
        <v>0.1111</v>
      </c>
      <c r="D297" s="15">
        <f>C297*$C$223</f>
        <v>171.93058300000001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hidden="1" customHeight="1">
      <c r="A298" s="5" t="s">
        <v>25</v>
      </c>
      <c r="B298" s="6" t="s">
        <v>118</v>
      </c>
      <c r="C298" s="23">
        <v>1.66E-2</v>
      </c>
      <c r="D298" s="15">
        <f t="shared" ref="D298:D305" si="24">C298*$C$55</f>
        <v>0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hidden="1" customHeight="1">
      <c r="A299" s="5" t="s">
        <v>28</v>
      </c>
      <c r="B299" s="6" t="s">
        <v>119</v>
      </c>
      <c r="C299" s="23">
        <v>0</v>
      </c>
      <c r="D299" s="15">
        <f t="shared" si="24"/>
        <v>0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hidden="1" customHeight="1">
      <c r="A300" s="5" t="s">
        <v>31</v>
      </c>
      <c r="B300" s="6" t="s">
        <v>120</v>
      </c>
      <c r="C300" s="23">
        <v>2.8E-3</v>
      </c>
      <c r="D300" s="15">
        <f t="shared" si="24"/>
        <v>0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hidden="1" customHeight="1">
      <c r="A301" s="5" t="s">
        <v>51</v>
      </c>
      <c r="B301" s="6" t="s">
        <v>121</v>
      </c>
      <c r="C301" s="23">
        <v>3.0000000000000003E-4</v>
      </c>
      <c r="D301" s="15">
        <f t="shared" si="24"/>
        <v>0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hidden="1" customHeight="1">
      <c r="A302" s="5" t="s">
        <v>53</v>
      </c>
      <c r="B302" s="6" t="s">
        <v>58</v>
      </c>
      <c r="C302" s="23"/>
      <c r="D302" s="15">
        <f t="shared" si="24"/>
        <v>0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hidden="1" customHeight="1">
      <c r="A303" s="7"/>
      <c r="B303" s="24" t="s">
        <v>101</v>
      </c>
      <c r="C303" s="23">
        <f>SUM(C297:C302)</f>
        <v>0.1308</v>
      </c>
      <c r="D303" s="15">
        <f t="shared" si="24"/>
        <v>0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hidden="1" customHeight="1">
      <c r="A304" s="5" t="s">
        <v>55</v>
      </c>
      <c r="B304" s="6" t="s">
        <v>122</v>
      </c>
      <c r="C304" s="23">
        <f>C303*C262</f>
        <v>4.8134400000000015E-2</v>
      </c>
      <c r="D304" s="15">
        <f t="shared" si="24"/>
        <v>0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hidden="1" customHeight="1">
      <c r="A305" s="162" t="s">
        <v>78</v>
      </c>
      <c r="B305" s="161"/>
      <c r="C305" s="23">
        <f>C303+C304</f>
        <v>0.17893440000000002</v>
      </c>
      <c r="D305" s="15">
        <f t="shared" si="24"/>
        <v>0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hidden="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hidden="1" customHeight="1">
      <c r="A307" s="22" t="s">
        <v>123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hidden="1" customHeight="1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hidden="1" customHeight="1">
      <c r="A309" s="160" t="s">
        <v>124</v>
      </c>
      <c r="B309" s="161"/>
      <c r="C309" s="4" t="s">
        <v>83</v>
      </c>
      <c r="D309" s="4" t="s">
        <v>46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hidden="1" customHeight="1">
      <c r="A310" s="25" t="s">
        <v>125</v>
      </c>
      <c r="B310" s="6" t="s">
        <v>126</v>
      </c>
      <c r="C310" s="23">
        <f t="shared" ref="C310:D310" si="25">C262</f>
        <v>0.3680000000000001</v>
      </c>
      <c r="D310" s="15">
        <f t="shared" si="25"/>
        <v>569.49103999999988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hidden="1" customHeight="1">
      <c r="A311" s="25" t="s">
        <v>127</v>
      </c>
      <c r="B311" s="6" t="s">
        <v>168</v>
      </c>
      <c r="C311" s="23">
        <f t="shared" ref="C311:D311" si="26">C274</f>
        <v>0.26593919999999999</v>
      </c>
      <c r="D311" s="15">
        <f t="shared" si="26"/>
        <v>411.54889017599999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hidden="1" customHeight="1">
      <c r="A312" s="25" t="s">
        <v>129</v>
      </c>
      <c r="B312" s="6" t="s">
        <v>105</v>
      </c>
      <c r="C312" s="23">
        <f t="shared" ref="C312:D312" si="27">C281</f>
        <v>9.5760000000000007E-4</v>
      </c>
      <c r="D312" s="15">
        <f t="shared" si="27"/>
        <v>1.481914728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hidden="1" customHeight="1">
      <c r="A313" s="25" t="s">
        <v>130</v>
      </c>
      <c r="B313" s="6" t="s">
        <v>131</v>
      </c>
      <c r="C313" s="23">
        <f t="shared" ref="C313:D313" si="28">C292</f>
        <v>5.3659000000000016E-3</v>
      </c>
      <c r="D313" s="15">
        <f t="shared" si="28"/>
        <v>8.3038912270000012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hidden="1" customHeight="1">
      <c r="A314" s="25" t="s">
        <v>132</v>
      </c>
      <c r="B314" s="6" t="s">
        <v>133</v>
      </c>
      <c r="C314" s="23">
        <f t="shared" ref="C314:D314" si="29">C305</f>
        <v>0.17893440000000002</v>
      </c>
      <c r="D314" s="15">
        <f t="shared" si="29"/>
        <v>0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hidden="1" customHeight="1">
      <c r="A315" s="25" t="s">
        <v>134</v>
      </c>
      <c r="B315" s="6" t="s">
        <v>58</v>
      </c>
      <c r="C315" s="23"/>
      <c r="D315" s="1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hidden="1" customHeight="1">
      <c r="A316" s="162" t="s">
        <v>78</v>
      </c>
      <c r="B316" s="161"/>
      <c r="C316" s="23">
        <f t="shared" ref="C316:D316" si="30">SUM(C310:C315)</f>
        <v>0.81919710000000023</v>
      </c>
      <c r="D316" s="15">
        <f t="shared" si="30"/>
        <v>990.82573613099987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hidden="1" customHeight="1">
      <c r="A317" s="1"/>
      <c r="B317" s="1"/>
      <c r="C317" s="1"/>
      <c r="D317" s="2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hidden="1" customHeight="1">
      <c r="A318" s="10" t="s">
        <v>135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hidden="1" customHeight="1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hidden="1" customHeight="1">
      <c r="A320" s="160" t="s">
        <v>136</v>
      </c>
      <c r="B320" s="161"/>
      <c r="C320" s="4" t="s">
        <v>83</v>
      </c>
      <c r="D320" s="4" t="s">
        <v>46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hidden="1" customHeight="1">
      <c r="A321" s="5" t="s">
        <v>23</v>
      </c>
      <c r="B321" s="6" t="s">
        <v>137</v>
      </c>
      <c r="C321" s="23">
        <v>0.03</v>
      </c>
      <c r="D321" s="9">
        <f>C321*C344</f>
        <v>89.007118083929981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hidden="1" customHeight="1">
      <c r="A322" s="5" t="s">
        <v>25</v>
      </c>
      <c r="B322" s="180" t="s">
        <v>138</v>
      </c>
      <c r="C322" s="164"/>
      <c r="D322" s="16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hidden="1" customHeight="1">
      <c r="A323" s="5"/>
      <c r="B323" s="6" t="s">
        <v>139</v>
      </c>
      <c r="C323" s="23">
        <v>6.5000000000000006E-3</v>
      </c>
      <c r="D323" s="9">
        <f t="shared" ref="D323:D325" si="31">(($C$344+$D$321+$D$330)/(1-$C$329))*C323</f>
        <v>23.220742415079151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hidden="1" customHeight="1">
      <c r="A324" s="5"/>
      <c r="B324" s="6" t="s">
        <v>140</v>
      </c>
      <c r="C324" s="23">
        <v>0.03</v>
      </c>
      <c r="D324" s="9">
        <f t="shared" si="31"/>
        <v>107.1726573003653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hidden="1" customHeight="1">
      <c r="A325" s="5"/>
      <c r="B325" s="6" t="s">
        <v>141</v>
      </c>
      <c r="C325" s="23">
        <v>0</v>
      </c>
      <c r="D325" s="9">
        <f t="shared" si="31"/>
        <v>0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hidden="1" customHeight="1">
      <c r="A326" s="5"/>
      <c r="B326" s="180" t="s">
        <v>142</v>
      </c>
      <c r="C326" s="164"/>
      <c r="D326" s="16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hidden="1" customHeight="1">
      <c r="A327" s="5"/>
      <c r="B327" s="180" t="s">
        <v>143</v>
      </c>
      <c r="C327" s="164"/>
      <c r="D327" s="16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hidden="1" customHeight="1">
      <c r="A328" s="5"/>
      <c r="B328" s="6" t="s">
        <v>144</v>
      </c>
      <c r="C328" s="23">
        <v>0.05</v>
      </c>
      <c r="D328" s="9">
        <f t="shared" ref="D328:D329" si="32">(($C$344+$D$321+$D$330)/(1-$C$329))*C328</f>
        <v>178.62109550060885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hidden="1" customHeight="1">
      <c r="A329" s="5"/>
      <c r="B329" s="6" t="s">
        <v>145</v>
      </c>
      <c r="C329" s="23">
        <f>SUM(C323:C328)</f>
        <v>8.6499999999999994E-2</v>
      </c>
      <c r="D329" s="9">
        <f t="shared" si="32"/>
        <v>309.01449521605326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hidden="1" customHeight="1">
      <c r="A330" s="5" t="s">
        <v>28</v>
      </c>
      <c r="B330" s="6" t="s">
        <v>146</v>
      </c>
      <c r="C330" s="23">
        <v>6.7900000000000002E-2</v>
      </c>
      <c r="D330" s="9">
        <f>C330*(C344+D321)</f>
        <v>207.49636058119373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hidden="1" customHeight="1">
      <c r="A331" s="181" t="s">
        <v>78</v>
      </c>
      <c r="B331" s="182"/>
      <c r="C331" s="28">
        <f t="shared" ref="C331:D331" si="33">SUM(C321,C329,C330)</f>
        <v>0.18440000000000001</v>
      </c>
      <c r="D331" s="29">
        <f t="shared" si="33"/>
        <v>605.517973881177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77.25" hidden="1" customHeight="1">
      <c r="A332" s="30" t="s">
        <v>147</v>
      </c>
      <c r="B332" s="170" t="s">
        <v>148</v>
      </c>
      <c r="C332" s="173" t="s">
        <v>149</v>
      </c>
      <c r="D332" s="174"/>
      <c r="E332" s="3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77.25" hidden="1" customHeight="1">
      <c r="A333" s="30" t="s">
        <v>150</v>
      </c>
      <c r="B333" s="171"/>
      <c r="C333" s="175"/>
      <c r="D333" s="176"/>
      <c r="E333" s="3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77.25" hidden="1" customHeight="1">
      <c r="A334" s="30" t="s">
        <v>151</v>
      </c>
      <c r="B334" s="172"/>
      <c r="C334" s="177"/>
      <c r="D334" s="178"/>
      <c r="E334" s="3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hidden="1" customHeight="1">
      <c r="A335" s="31"/>
      <c r="B335" s="2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hidden="1" customHeight="1">
      <c r="A336" s="31"/>
      <c r="B336" s="2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hidden="1" customHeight="1">
      <c r="A337" s="31"/>
      <c r="B337" s="22" t="s">
        <v>152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hidden="1" customHeight="1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hidden="1" customHeight="1">
      <c r="A339" s="160" t="s">
        <v>153</v>
      </c>
      <c r="B339" s="161"/>
      <c r="C339" s="4" t="s">
        <v>46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hidden="1" customHeight="1">
      <c r="A340" s="5" t="s">
        <v>23</v>
      </c>
      <c r="B340" s="6" t="s">
        <v>44</v>
      </c>
      <c r="C340" s="9">
        <f>C223</f>
        <v>1547.53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hidden="1" customHeight="1">
      <c r="A341" s="5" t="s">
        <v>25</v>
      </c>
      <c r="B341" s="6" t="s">
        <v>61</v>
      </c>
      <c r="C341" s="9">
        <f>C236</f>
        <v>428.54820000000007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hidden="1" customHeight="1">
      <c r="A342" s="5" t="s">
        <v>28</v>
      </c>
      <c r="B342" s="6" t="s">
        <v>154</v>
      </c>
      <c r="C342" s="9">
        <f>C246</f>
        <v>0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hidden="1" customHeight="1">
      <c r="A343" s="5" t="s">
        <v>31</v>
      </c>
      <c r="B343" s="6" t="s">
        <v>155</v>
      </c>
      <c r="C343" s="9">
        <f>D316</f>
        <v>990.82573613099987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hidden="1" customHeight="1">
      <c r="A344" s="7"/>
      <c r="B344" s="24" t="s">
        <v>156</v>
      </c>
      <c r="C344" s="9">
        <f>SUM(C340:C343)</f>
        <v>2966.9039361309997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hidden="1" customHeight="1">
      <c r="A345" s="5" t="s">
        <v>51</v>
      </c>
      <c r="B345" s="6" t="s">
        <v>135</v>
      </c>
      <c r="C345" s="9">
        <f>D331</f>
        <v>605.517973881177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hidden="1" customHeight="1">
      <c r="A346" s="162" t="s">
        <v>157</v>
      </c>
      <c r="B346" s="161"/>
      <c r="C346" s="37">
        <f>C344+C345</f>
        <v>3572.4219100121768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hidden="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hidden="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hidden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hidden="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hidden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hidden="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hidden="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hidden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hidden="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hidden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hidden="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hidden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hidden="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hidden="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hidden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hidden="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hidden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hidden="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hidden="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hidden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hidden="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hidden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hidden="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hidden="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hidden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hidden="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hidden="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hidden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hidden="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hidden="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hidden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hidden="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hidden="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hidden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hidden="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hidden="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hidden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hidden="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hidden="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hidden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hidden="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hidden="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hidden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hidden="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hidden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hidden="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hidden="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hidden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hidden="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hidden="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hidden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hidden="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hidden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hidden="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hidden="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hidden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hidden="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hidden="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hidden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hidden="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hidden="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hidden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hidden="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hidden="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hidden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hidden="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hidden="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hidden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hidden="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hidden="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hidden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hidden="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hidden="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hidden="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hidden="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hidden="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hidden="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hidden="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hidden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hidden="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hidden="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hidden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hidden="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hidden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hidden="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hidden="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hidden="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hidden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hidden="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hidden="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hidden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hidden="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hidden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hidden="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hidden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hidden="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hidden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hidden="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hidden="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1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1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1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1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1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1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1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1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1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1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1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1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1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1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1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1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</sheetData>
  <mergeCells count="70">
    <mergeCell ref="A262:B262"/>
    <mergeCell ref="A268:B268"/>
    <mergeCell ref="A274:B274"/>
    <mergeCell ref="A278:B278"/>
    <mergeCell ref="A281:B281"/>
    <mergeCell ref="A285:B285"/>
    <mergeCell ref="A292:B292"/>
    <mergeCell ref="B327:D327"/>
    <mergeCell ref="A331:B331"/>
    <mergeCell ref="B332:B334"/>
    <mergeCell ref="C332:D334"/>
    <mergeCell ref="A339:B339"/>
    <mergeCell ref="A346:B346"/>
    <mergeCell ref="A296:B296"/>
    <mergeCell ref="A305:B305"/>
    <mergeCell ref="A309:B309"/>
    <mergeCell ref="A316:B316"/>
    <mergeCell ref="A320:B320"/>
    <mergeCell ref="B322:D322"/>
    <mergeCell ref="B326:D326"/>
    <mergeCell ref="A10:C10"/>
    <mergeCell ref="A12:C12"/>
    <mergeCell ref="A13:C13"/>
    <mergeCell ref="A15:C15"/>
    <mergeCell ref="B18:C18"/>
    <mergeCell ref="A19:C19"/>
    <mergeCell ref="A38:C38"/>
    <mergeCell ref="A46:B46"/>
    <mergeCell ref="A55:B55"/>
    <mergeCell ref="A60:B60"/>
    <mergeCell ref="A68:B68"/>
    <mergeCell ref="A73:B73"/>
    <mergeCell ref="A78:B78"/>
    <mergeCell ref="A85:B85"/>
    <mergeCell ref="A94:B94"/>
    <mergeCell ref="A100:B100"/>
    <mergeCell ref="A106:B106"/>
    <mergeCell ref="A110:B110"/>
    <mergeCell ref="A113:B113"/>
    <mergeCell ref="A117:B117"/>
    <mergeCell ref="A124:B124"/>
    <mergeCell ref="A128:B128"/>
    <mergeCell ref="A137:B137"/>
    <mergeCell ref="A141:B141"/>
    <mergeCell ref="A148:B148"/>
    <mergeCell ref="C164:D166"/>
    <mergeCell ref="A170:B170"/>
    <mergeCell ref="A177:B177"/>
    <mergeCell ref="A179:C179"/>
    <mergeCell ref="A152:B152"/>
    <mergeCell ref="B154:D154"/>
    <mergeCell ref="B158:D158"/>
    <mergeCell ref="B159:D159"/>
    <mergeCell ref="A163:B163"/>
    <mergeCell ref="A8:C8"/>
    <mergeCell ref="A9:C9"/>
    <mergeCell ref="A241:B241"/>
    <mergeCell ref="A246:B246"/>
    <mergeCell ref="A253:B253"/>
    <mergeCell ref="A206:C206"/>
    <mergeCell ref="A214:B214"/>
    <mergeCell ref="A223:B223"/>
    <mergeCell ref="A228:B228"/>
    <mergeCell ref="A236:B236"/>
    <mergeCell ref="A181:C181"/>
    <mergeCell ref="A182:C182"/>
    <mergeCell ref="A184:C184"/>
    <mergeCell ref="B187:C187"/>
    <mergeCell ref="A188:C188"/>
    <mergeCell ref="B164:B166"/>
  </mergeCells>
  <pageMargins left="0.89" right="0.33" top="0.38" bottom="0.33" header="0" footer="0"/>
  <pageSetup paperSize="9" scale="40" orientation="portrait" r:id="rId1"/>
  <headerFooter>
    <oddFooter>&amp;C&amp;A</oddFooter>
  </headerFooter>
  <rowBreaks count="1" manualBreakCount="1"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9"/>
  <sheetViews>
    <sheetView view="pageBreakPreview" topLeftCell="A13" zoomScale="60" zoomScaleNormal="60" workbookViewId="0">
      <selection activeCell="M23" sqref="M23"/>
    </sheetView>
  </sheetViews>
  <sheetFormatPr defaultColWidth="14.42578125" defaultRowHeight="15" customHeight="1"/>
  <cols>
    <col min="1" max="1" width="51" customWidth="1"/>
    <col min="2" max="2" width="10.5703125" customWidth="1"/>
    <col min="3" max="3" width="15" customWidth="1"/>
    <col min="4" max="4" width="20.28515625" style="121" customWidth="1"/>
    <col min="5" max="6" width="20.28515625" style="97" customWidth="1"/>
    <col min="7" max="7" width="9.140625" customWidth="1"/>
    <col min="8" max="8" width="43.7109375" customWidth="1"/>
    <col min="9" max="9" width="19.7109375" customWidth="1"/>
    <col min="10" max="28" width="8.7109375" customWidth="1"/>
  </cols>
  <sheetData>
    <row r="1" spans="1:28" s="98" customFormat="1" ht="49.5" customHeight="1">
      <c r="A1" s="192" t="s">
        <v>315</v>
      </c>
      <c r="B1" s="192"/>
      <c r="C1" s="192"/>
      <c r="D1" s="192"/>
      <c r="E1" s="192"/>
      <c r="F1" s="192"/>
      <c r="G1" s="192"/>
      <c r="H1" s="192"/>
      <c r="I1" s="192"/>
    </row>
    <row r="2" spans="1:28" s="98" customFormat="1" ht="45" customHeight="1" thickBot="1">
      <c r="A2" s="192" t="s">
        <v>316</v>
      </c>
      <c r="B2" s="192"/>
      <c r="C2" s="192"/>
      <c r="D2" s="192"/>
      <c r="E2" s="192"/>
      <c r="F2" s="192"/>
      <c r="G2" s="192"/>
      <c r="H2" s="192"/>
      <c r="I2" s="192"/>
    </row>
    <row r="3" spans="1:28" s="98" customFormat="1" ht="49.5" customHeight="1">
      <c r="A3" s="186" t="s">
        <v>318</v>
      </c>
      <c r="B3" s="187"/>
      <c r="C3" s="187"/>
      <c r="D3" s="187"/>
      <c r="E3" s="187"/>
      <c r="F3" s="187"/>
      <c r="G3" s="187"/>
      <c r="H3" s="187"/>
      <c r="I3" s="188"/>
    </row>
    <row r="4" spans="1:28" ht="48" customHeight="1" thickBot="1">
      <c r="A4" s="189" t="s">
        <v>320</v>
      </c>
      <c r="B4" s="190"/>
      <c r="C4" s="190"/>
      <c r="D4" s="190"/>
      <c r="E4" s="190"/>
      <c r="F4" s="190"/>
      <c r="G4" s="190"/>
      <c r="H4" s="190"/>
      <c r="I4" s="19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ht="64.5" customHeight="1" thickBot="1">
      <c r="A5" s="140" t="s">
        <v>169</v>
      </c>
      <c r="B5" s="140" t="s">
        <v>170</v>
      </c>
      <c r="C5" s="140" t="s">
        <v>171</v>
      </c>
      <c r="D5" s="141" t="s">
        <v>172</v>
      </c>
      <c r="E5" s="142" t="s">
        <v>321</v>
      </c>
      <c r="F5" s="142" t="s">
        <v>322</v>
      </c>
      <c r="G5" s="102"/>
      <c r="H5" s="143" t="s">
        <v>173</v>
      </c>
      <c r="I5" s="144" t="s">
        <v>174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65.25" customHeight="1">
      <c r="A6" s="123" t="s">
        <v>175</v>
      </c>
      <c r="B6" s="124">
        <v>2</v>
      </c>
      <c r="C6" s="124">
        <f t="shared" ref="C6:C8" si="0">B6*2</f>
        <v>4</v>
      </c>
      <c r="D6" s="130">
        <f t="shared" ref="D6:D8" si="1">C6*214</f>
        <v>856</v>
      </c>
      <c r="E6" s="126"/>
      <c r="F6" s="122"/>
      <c r="G6" s="102"/>
      <c r="H6" s="40" t="s">
        <v>175</v>
      </c>
      <c r="I6" s="104">
        <v>1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ht="65.25" customHeight="1">
      <c r="A7" s="103" t="s">
        <v>176</v>
      </c>
      <c r="B7" s="41">
        <v>2</v>
      </c>
      <c r="C7" s="41">
        <f t="shared" si="0"/>
        <v>4</v>
      </c>
      <c r="D7" s="131">
        <f t="shared" si="1"/>
        <v>856</v>
      </c>
      <c r="E7" s="127"/>
      <c r="F7" s="99"/>
      <c r="G7" s="102"/>
      <c r="H7" s="40" t="s">
        <v>176</v>
      </c>
      <c r="I7" s="104">
        <v>1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60.75" customHeight="1" thickBot="1">
      <c r="A8" s="105" t="s">
        <v>177</v>
      </c>
      <c r="B8" s="43">
        <v>3</v>
      </c>
      <c r="C8" s="44">
        <f t="shared" si="0"/>
        <v>6</v>
      </c>
      <c r="D8" s="131">
        <f t="shared" si="1"/>
        <v>1284</v>
      </c>
      <c r="E8" s="127"/>
      <c r="F8" s="99"/>
      <c r="G8" s="102"/>
      <c r="H8" s="45" t="s">
        <v>177</v>
      </c>
      <c r="I8" s="106">
        <v>1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>
      <c r="A9" s="107"/>
      <c r="B9" s="108"/>
      <c r="C9" s="108"/>
      <c r="D9" s="132"/>
      <c r="E9" s="109"/>
      <c r="F9" s="109"/>
      <c r="G9" s="102"/>
      <c r="H9" s="40" t="s">
        <v>178</v>
      </c>
      <c r="I9" s="110">
        <v>1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ht="26.25" thickBot="1">
      <c r="A10" s="111"/>
      <c r="B10" s="48"/>
      <c r="C10" s="48"/>
      <c r="D10" s="133"/>
      <c r="E10" s="49"/>
      <c r="F10" s="49"/>
      <c r="G10" s="102"/>
      <c r="H10" s="45" t="s">
        <v>179</v>
      </c>
      <c r="I10" s="110">
        <v>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39" thickBot="1">
      <c r="A11" s="101" t="s">
        <v>180</v>
      </c>
      <c r="B11" s="39" t="s">
        <v>170</v>
      </c>
      <c r="C11" s="39" t="s">
        <v>171</v>
      </c>
      <c r="D11" s="128" t="s">
        <v>172</v>
      </c>
      <c r="E11" s="125" t="s">
        <v>321</v>
      </c>
      <c r="F11" s="125" t="s">
        <v>322</v>
      </c>
      <c r="G11" s="102"/>
      <c r="H11" s="45" t="s">
        <v>181</v>
      </c>
      <c r="I11" s="11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ht="63.75">
      <c r="A12" s="103" t="s">
        <v>178</v>
      </c>
      <c r="B12" s="41">
        <v>1</v>
      </c>
      <c r="C12" s="41">
        <v>2</v>
      </c>
      <c r="D12" s="134">
        <f t="shared" ref="D12:D13" si="2">C12*214</f>
        <v>428</v>
      </c>
      <c r="E12" s="99"/>
      <c r="F12" s="99"/>
      <c r="G12" s="102"/>
      <c r="H12" s="45" t="s">
        <v>182</v>
      </c>
      <c r="I12" s="110">
        <v>1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ht="26.25" thickBot="1">
      <c r="A13" s="105" t="s">
        <v>179</v>
      </c>
      <c r="B13" s="43">
        <v>1</v>
      </c>
      <c r="C13" s="43">
        <v>2</v>
      </c>
      <c r="D13" s="134">
        <f t="shared" si="2"/>
        <v>428</v>
      </c>
      <c r="E13" s="99"/>
      <c r="F13" s="99"/>
      <c r="G13" s="102"/>
      <c r="H13" s="45" t="s">
        <v>183</v>
      </c>
      <c r="I13" s="110">
        <v>1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>
      <c r="A14" s="107"/>
      <c r="B14" s="108"/>
      <c r="C14" s="108"/>
      <c r="D14" s="132"/>
      <c r="E14" s="109"/>
      <c r="F14" s="109"/>
      <c r="G14" s="102"/>
      <c r="H14" s="45" t="s">
        <v>184</v>
      </c>
      <c r="I14" s="110">
        <v>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28" ht="15.75" thickBot="1">
      <c r="A15" s="111"/>
      <c r="B15" s="48"/>
      <c r="C15" s="48"/>
      <c r="D15" s="133"/>
      <c r="E15" s="49"/>
      <c r="F15" s="49"/>
      <c r="G15" s="102"/>
      <c r="H15" s="42" t="s">
        <v>185</v>
      </c>
      <c r="I15" s="112">
        <v>1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60" customHeight="1" thickBot="1">
      <c r="A16" s="113" t="s">
        <v>180</v>
      </c>
      <c r="B16" s="50" t="s">
        <v>170</v>
      </c>
      <c r="C16" s="50" t="s">
        <v>171</v>
      </c>
      <c r="D16" s="129" t="s">
        <v>172</v>
      </c>
      <c r="E16" s="125" t="s">
        <v>321</v>
      </c>
      <c r="F16" s="125" t="s">
        <v>322</v>
      </c>
      <c r="G16" s="102"/>
      <c r="H16" s="51"/>
      <c r="I16" s="114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28" ht="64.5" thickBot="1">
      <c r="A17" s="115" t="s">
        <v>186</v>
      </c>
      <c r="B17" s="52">
        <v>270</v>
      </c>
      <c r="C17" s="52">
        <f>B17*2</f>
        <v>540</v>
      </c>
      <c r="D17" s="135">
        <f>C17*214</f>
        <v>115560</v>
      </c>
      <c r="E17" s="99"/>
      <c r="F17" s="99"/>
      <c r="G17" s="102"/>
      <c r="H17" s="157"/>
      <c r="I17" s="15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>
      <c r="A18" s="107"/>
      <c r="B18" s="108"/>
      <c r="C18" s="108"/>
      <c r="D18" s="132"/>
      <c r="E18" s="109"/>
      <c r="F18" s="109"/>
      <c r="G18" s="102"/>
      <c r="H18" s="102"/>
      <c r="I18" s="102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28" ht="15.75" thickBot="1">
      <c r="A19" s="111"/>
      <c r="B19" s="48"/>
      <c r="C19" s="48"/>
      <c r="D19" s="133"/>
      <c r="E19" s="49"/>
      <c r="F19" s="49"/>
      <c r="G19" s="102"/>
      <c r="H19" s="102"/>
      <c r="I19" s="102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ht="61.5" customHeight="1" thickBot="1">
      <c r="A20" s="101" t="s">
        <v>187</v>
      </c>
      <c r="B20" s="39" t="s">
        <v>170</v>
      </c>
      <c r="C20" s="39" t="s">
        <v>171</v>
      </c>
      <c r="D20" s="128" t="s">
        <v>172</v>
      </c>
      <c r="E20" s="125" t="s">
        <v>321</v>
      </c>
      <c r="F20" s="125" t="s">
        <v>322</v>
      </c>
      <c r="G20" s="102"/>
      <c r="H20" s="102"/>
      <c r="I20" s="102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 ht="60.75" customHeight="1">
      <c r="A21" s="116" t="s">
        <v>182</v>
      </c>
      <c r="B21" s="53">
        <v>1</v>
      </c>
      <c r="C21" s="53">
        <v>1</v>
      </c>
      <c r="D21" s="136">
        <f t="shared" ref="D21:D24" si="3">C21*214</f>
        <v>214</v>
      </c>
      <c r="E21" s="99"/>
      <c r="F21" s="99"/>
      <c r="G21" s="102"/>
      <c r="H21" s="102"/>
      <c r="I21" s="102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ht="60.75" customHeight="1">
      <c r="A22" s="116" t="s">
        <v>183</v>
      </c>
      <c r="B22" s="53">
        <v>1</v>
      </c>
      <c r="C22" s="53">
        <f>B22*2</f>
        <v>2</v>
      </c>
      <c r="D22" s="136">
        <f t="shared" si="3"/>
        <v>428</v>
      </c>
      <c r="E22" s="99"/>
      <c r="F22" s="99"/>
      <c r="G22" s="102"/>
      <c r="H22" s="102"/>
      <c r="I22" s="102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 ht="60.75" customHeight="1">
      <c r="A23" s="116" t="s">
        <v>184</v>
      </c>
      <c r="B23" s="53">
        <v>1</v>
      </c>
      <c r="C23" s="53">
        <v>1</v>
      </c>
      <c r="D23" s="136">
        <f t="shared" si="3"/>
        <v>214</v>
      </c>
      <c r="E23" s="99"/>
      <c r="F23" s="99"/>
      <c r="G23" s="102"/>
      <c r="H23" s="102"/>
      <c r="I23" s="102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60.75" customHeight="1" thickBot="1">
      <c r="A24" s="117" t="s">
        <v>185</v>
      </c>
      <c r="B24" s="118">
        <v>1</v>
      </c>
      <c r="C24" s="118">
        <f>B24*2</f>
        <v>2</v>
      </c>
      <c r="D24" s="137">
        <f t="shared" si="3"/>
        <v>428</v>
      </c>
      <c r="E24" s="119"/>
      <c r="F24" s="119"/>
      <c r="G24" s="120"/>
      <c r="H24" s="102"/>
      <c r="I24" s="102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15.75" customHeight="1">
      <c r="A25" s="46"/>
      <c r="B25" s="46"/>
      <c r="C25" s="46"/>
      <c r="D25" s="138"/>
      <c r="E25" s="47"/>
      <c r="F25" s="4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5.75" customHeight="1">
      <c r="A26" s="54"/>
      <c r="B26" s="54"/>
      <c r="C26" s="54"/>
      <c r="D26" s="13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5.75" customHeight="1">
      <c r="A27" s="54"/>
      <c r="B27" s="54"/>
      <c r="C27" s="54"/>
      <c r="D27" s="139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 ht="15.75" customHeight="1">
      <c r="A28" s="54"/>
      <c r="B28" s="54"/>
      <c r="C28" s="54"/>
      <c r="D28" s="13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 ht="15.75" customHeight="1">
      <c r="A29" s="54"/>
      <c r="B29" s="54"/>
      <c r="C29" s="54"/>
      <c r="D29" s="139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 ht="15.75" customHeight="1">
      <c r="A30" s="54"/>
      <c r="B30" s="54"/>
      <c r="C30" s="54"/>
      <c r="D30" s="139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5.75" customHeight="1">
      <c r="A31" s="54"/>
      <c r="B31" s="54"/>
      <c r="C31" s="54"/>
      <c r="D31" s="139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5.75" customHeight="1">
      <c r="A32" s="54"/>
      <c r="B32" s="54"/>
      <c r="C32" s="54"/>
      <c r="D32" s="139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 ht="15.75" customHeight="1">
      <c r="A33" s="54"/>
      <c r="B33" s="54"/>
      <c r="C33" s="54"/>
      <c r="D33" s="139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 ht="15.75" customHeight="1">
      <c r="A34" s="54"/>
      <c r="B34" s="54"/>
      <c r="C34" s="54"/>
      <c r="D34" s="13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ht="15.75" customHeight="1">
      <c r="A35" s="54"/>
      <c r="B35" s="54"/>
      <c r="C35" s="54"/>
      <c r="D35" s="139"/>
      <c r="E35" s="38"/>
      <c r="F35" s="100">
        <f>SUM(F24,F23,F22,F21,F17,F13,F12,F8,F7,F6)</f>
        <v>0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5.75" customHeight="1">
      <c r="A36" s="54"/>
      <c r="B36" s="54"/>
      <c r="C36" s="54"/>
      <c r="D36" s="139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 ht="15.75" customHeight="1">
      <c r="A37" s="54"/>
      <c r="B37" s="54"/>
      <c r="C37" s="54"/>
      <c r="D37" s="13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 ht="15.75" customHeight="1">
      <c r="A38" s="54"/>
      <c r="B38" s="54"/>
      <c r="C38" s="54"/>
      <c r="D38" s="139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ht="15.75" customHeight="1">
      <c r="A39" s="54"/>
      <c r="B39" s="54"/>
      <c r="C39" s="54"/>
      <c r="D39" s="139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ht="15.75" customHeight="1">
      <c r="A40" s="54"/>
      <c r="B40" s="54"/>
      <c r="C40" s="54"/>
      <c r="D40" s="139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 ht="15.75" customHeight="1">
      <c r="A41" s="54"/>
      <c r="B41" s="54"/>
      <c r="C41" s="54"/>
      <c r="D41" s="139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ht="15.75" customHeight="1">
      <c r="A42" s="54"/>
      <c r="B42" s="54"/>
      <c r="C42" s="54"/>
      <c r="D42" s="13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 ht="15.75" customHeight="1">
      <c r="A43" s="54"/>
      <c r="B43" s="54"/>
      <c r="C43" s="54"/>
      <c r="D43" s="139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ht="15.75" customHeight="1">
      <c r="A44" s="54"/>
      <c r="B44" s="54"/>
      <c r="C44" s="54"/>
      <c r="D44" s="13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1:28" ht="15.75" customHeight="1">
      <c r="A45" s="54"/>
      <c r="B45" s="54"/>
      <c r="C45" s="54"/>
      <c r="D45" s="139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5.75" customHeight="1">
      <c r="A46" s="54"/>
      <c r="B46" s="54"/>
      <c r="C46" s="54"/>
      <c r="D46" s="139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1:28" ht="15.75" customHeight="1">
      <c r="A47" s="54"/>
      <c r="B47" s="54"/>
      <c r="C47" s="54"/>
      <c r="D47" s="139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1:28" ht="15.75" customHeight="1">
      <c r="A48" s="54"/>
      <c r="B48" s="54"/>
      <c r="C48" s="54"/>
      <c r="D48" s="139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spans="1:28" ht="15.75" customHeight="1">
      <c r="A49" s="54"/>
      <c r="B49" s="54"/>
      <c r="C49" s="54"/>
      <c r="D49" s="139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1:28" ht="15.75" customHeight="1">
      <c r="A50" s="54"/>
      <c r="B50" s="54"/>
      <c r="C50" s="54"/>
      <c r="D50" s="139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spans="1:28" ht="15.75" customHeight="1">
      <c r="A51" s="54"/>
      <c r="B51" s="54"/>
      <c r="C51" s="54"/>
      <c r="D51" s="139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spans="1:28" ht="15.75" customHeight="1">
      <c r="A52" s="54"/>
      <c r="B52" s="54"/>
      <c r="C52" s="54"/>
      <c r="D52" s="139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</row>
    <row r="53" spans="1:28" ht="15.75" customHeight="1">
      <c r="A53" s="54"/>
      <c r="B53" s="54"/>
      <c r="C53" s="54"/>
      <c r="D53" s="139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1:28" ht="15.75" customHeight="1">
      <c r="A54" s="54"/>
      <c r="B54" s="54"/>
      <c r="C54" s="54"/>
      <c r="D54" s="139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</row>
    <row r="55" spans="1:28" ht="15.75" customHeight="1">
      <c r="A55" s="54"/>
      <c r="B55" s="54"/>
      <c r="C55" s="54"/>
      <c r="D55" s="139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5.75" customHeight="1">
      <c r="A56" s="54"/>
      <c r="B56" s="54"/>
      <c r="C56" s="54"/>
      <c r="D56" s="139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</row>
    <row r="57" spans="1:28" ht="15.75" customHeight="1">
      <c r="A57" s="54"/>
      <c r="B57" s="54"/>
      <c r="C57" s="54"/>
      <c r="D57" s="139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spans="1:28" ht="15.75" customHeight="1">
      <c r="A58" s="54"/>
      <c r="B58" s="54"/>
      <c r="C58" s="54"/>
      <c r="D58" s="139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spans="1:28" ht="15.75" customHeight="1">
      <c r="A59" s="54"/>
      <c r="B59" s="54"/>
      <c r="C59" s="54"/>
      <c r="D59" s="139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</row>
    <row r="60" spans="1:28" ht="15.75" customHeight="1">
      <c r="A60" s="54"/>
      <c r="B60" s="54"/>
      <c r="C60" s="54"/>
      <c r="D60" s="139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spans="1:28" ht="15.75" customHeight="1">
      <c r="A61" s="54"/>
      <c r="B61" s="54"/>
      <c r="C61" s="54"/>
      <c r="D61" s="139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</row>
    <row r="62" spans="1:28" ht="15.75" customHeight="1">
      <c r="A62" s="54"/>
      <c r="B62" s="54"/>
      <c r="C62" s="54"/>
      <c r="D62" s="139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</row>
    <row r="63" spans="1:28" ht="15.75" customHeight="1">
      <c r="A63" s="54"/>
      <c r="B63" s="54"/>
      <c r="C63" s="54"/>
      <c r="D63" s="139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</row>
    <row r="64" spans="1:28" ht="15.75" customHeight="1">
      <c r="A64" s="54"/>
      <c r="B64" s="54"/>
      <c r="C64" s="54"/>
      <c r="D64" s="139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</row>
    <row r="65" spans="1:28" ht="15.75" customHeight="1">
      <c r="A65" s="54"/>
      <c r="B65" s="54"/>
      <c r="C65" s="54"/>
      <c r="D65" s="139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5.75" customHeight="1">
      <c r="A66" s="54"/>
      <c r="B66" s="54"/>
      <c r="C66" s="54"/>
      <c r="D66" s="139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</row>
    <row r="67" spans="1:28" ht="15.75" customHeight="1">
      <c r="A67" s="54"/>
      <c r="B67" s="54"/>
      <c r="C67" s="54"/>
      <c r="D67" s="139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</row>
    <row r="68" spans="1:28" ht="15.75" customHeight="1">
      <c r="A68" s="54"/>
      <c r="B68" s="54"/>
      <c r="C68" s="54"/>
      <c r="D68" s="139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spans="1:28" ht="15.75" customHeight="1">
      <c r="A69" s="54"/>
      <c r="B69" s="54"/>
      <c r="C69" s="54"/>
      <c r="D69" s="139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</row>
    <row r="70" spans="1:28" ht="15.75" customHeight="1">
      <c r="A70" s="54"/>
      <c r="B70" s="54"/>
      <c r="C70" s="54"/>
      <c r="D70" s="139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</row>
    <row r="71" spans="1:28" ht="15.75" customHeight="1">
      <c r="A71" s="54"/>
      <c r="B71" s="54"/>
      <c r="C71" s="54"/>
      <c r="D71" s="139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</row>
    <row r="72" spans="1:28" ht="15.75" customHeight="1">
      <c r="A72" s="54"/>
      <c r="B72" s="54"/>
      <c r="C72" s="54"/>
      <c r="D72" s="139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</row>
    <row r="73" spans="1:28" ht="15.75" customHeight="1">
      <c r="A73" s="54"/>
      <c r="B73" s="54"/>
      <c r="C73" s="54"/>
      <c r="D73" s="139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</row>
    <row r="74" spans="1:28" ht="15.75" customHeight="1">
      <c r="A74" s="54"/>
      <c r="B74" s="54"/>
      <c r="C74" s="54"/>
      <c r="D74" s="139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</row>
    <row r="75" spans="1:28" ht="15.75" customHeight="1">
      <c r="A75" s="54"/>
      <c r="B75" s="54"/>
      <c r="C75" s="54"/>
      <c r="D75" s="139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</row>
    <row r="76" spans="1:28" ht="15.75" customHeight="1">
      <c r="A76" s="54"/>
      <c r="B76" s="54"/>
      <c r="C76" s="54"/>
      <c r="D76" s="139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28" ht="15.75" customHeight="1">
      <c r="A77" s="54"/>
      <c r="B77" s="54"/>
      <c r="C77" s="54"/>
      <c r="D77" s="139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28" ht="15.75" customHeight="1">
      <c r="A78" s="54"/>
      <c r="B78" s="54"/>
      <c r="C78" s="54"/>
      <c r="D78" s="139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28" ht="15.75" customHeight="1">
      <c r="A79" s="54"/>
      <c r="B79" s="54"/>
      <c r="C79" s="54"/>
      <c r="D79" s="139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28" ht="15.75" customHeight="1">
      <c r="A80" s="54"/>
      <c r="B80" s="54"/>
      <c r="C80" s="54"/>
      <c r="D80" s="139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1:28" ht="15.75" customHeight="1">
      <c r="A81" s="54"/>
      <c r="B81" s="54"/>
      <c r="C81" s="54"/>
      <c r="D81" s="139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1:28" ht="15.75" customHeight="1">
      <c r="A82" s="54"/>
      <c r="B82" s="54"/>
      <c r="C82" s="54"/>
      <c r="D82" s="139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1:28" ht="15.75" customHeight="1">
      <c r="A83" s="54"/>
      <c r="B83" s="54"/>
      <c r="C83" s="54"/>
      <c r="D83" s="139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  <row r="84" spans="1:28" ht="15.75" customHeight="1">
      <c r="A84" s="54"/>
      <c r="B84" s="54"/>
      <c r="C84" s="54"/>
      <c r="D84" s="139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spans="1:28" ht="15.75" customHeight="1">
      <c r="A85" s="54"/>
      <c r="B85" s="54"/>
      <c r="C85" s="54"/>
      <c r="D85" s="139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1:28" ht="15.75" customHeight="1">
      <c r="A86" s="54"/>
      <c r="B86" s="54"/>
      <c r="C86" s="54"/>
      <c r="D86" s="139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1:28" ht="15.75" customHeight="1">
      <c r="A87" s="54"/>
      <c r="B87" s="54"/>
      <c r="C87" s="54"/>
      <c r="D87" s="139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</row>
    <row r="88" spans="1:28" ht="15.75" customHeight="1">
      <c r="A88" s="54"/>
      <c r="B88" s="54"/>
      <c r="C88" s="54"/>
      <c r="D88" s="139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</row>
    <row r="89" spans="1:28" ht="15.75" customHeight="1">
      <c r="A89" s="54"/>
      <c r="B89" s="54"/>
      <c r="C89" s="54"/>
      <c r="D89" s="139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:28" ht="15.75" customHeight="1">
      <c r="A90" s="54"/>
      <c r="B90" s="54"/>
      <c r="C90" s="54"/>
      <c r="D90" s="139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spans="1:28" ht="15.75" customHeight="1">
      <c r="A91" s="54"/>
      <c r="B91" s="54"/>
      <c r="C91" s="54"/>
      <c r="D91" s="139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</row>
    <row r="92" spans="1:28" ht="15.75" customHeight="1">
      <c r="A92" s="54"/>
      <c r="B92" s="54"/>
      <c r="C92" s="54"/>
      <c r="D92" s="139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</row>
    <row r="93" spans="1:28" ht="15.75" customHeight="1">
      <c r="A93" s="54"/>
      <c r="B93" s="54"/>
      <c r="C93" s="54"/>
      <c r="D93" s="139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</row>
    <row r="94" spans="1:28" ht="15.75" customHeight="1">
      <c r="A94" s="54"/>
      <c r="B94" s="54"/>
      <c r="C94" s="54"/>
      <c r="D94" s="139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</row>
    <row r="95" spans="1:28" ht="15.75" customHeight="1">
      <c r="A95" s="54"/>
      <c r="B95" s="54"/>
      <c r="C95" s="54"/>
      <c r="D95" s="139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</row>
    <row r="96" spans="1:28" ht="15.75" customHeight="1">
      <c r="A96" s="54"/>
      <c r="B96" s="54"/>
      <c r="C96" s="54"/>
      <c r="D96" s="139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</row>
    <row r="97" spans="1:28" ht="15.75" customHeight="1">
      <c r="A97" s="54"/>
      <c r="B97" s="54"/>
      <c r="C97" s="54"/>
      <c r="D97" s="139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</row>
    <row r="98" spans="1:28" ht="15.75" customHeight="1">
      <c r="A98" s="54"/>
      <c r="B98" s="54"/>
      <c r="C98" s="54"/>
      <c r="D98" s="139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</row>
    <row r="99" spans="1:28" ht="15.75" customHeight="1">
      <c r="A99" s="54"/>
      <c r="B99" s="54"/>
      <c r="C99" s="54"/>
      <c r="D99" s="139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</row>
    <row r="100" spans="1:28" ht="15.75" customHeight="1">
      <c r="A100" s="54"/>
      <c r="B100" s="54"/>
      <c r="C100" s="54"/>
      <c r="D100" s="139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</row>
    <row r="101" spans="1:28" ht="15.75" customHeight="1">
      <c r="A101" s="54"/>
      <c r="B101" s="54"/>
      <c r="C101" s="54"/>
      <c r="D101" s="139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</row>
    <row r="102" spans="1:28" ht="15.75" customHeight="1">
      <c r="A102" s="54"/>
      <c r="B102" s="54"/>
      <c r="C102" s="54"/>
      <c r="D102" s="139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</row>
    <row r="103" spans="1:28" ht="15.75" customHeight="1">
      <c r="A103" s="54"/>
      <c r="B103" s="54"/>
      <c r="C103" s="54"/>
      <c r="D103" s="139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</row>
    <row r="104" spans="1:28" ht="15.75" customHeight="1">
      <c r="A104" s="54"/>
      <c r="B104" s="54"/>
      <c r="C104" s="54"/>
      <c r="D104" s="139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</row>
    <row r="105" spans="1:28" ht="15.75" customHeight="1">
      <c r="A105" s="54"/>
      <c r="B105" s="54"/>
      <c r="C105" s="54"/>
      <c r="D105" s="139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</row>
    <row r="106" spans="1:28" ht="15.75" customHeight="1">
      <c r="A106" s="54"/>
      <c r="B106" s="54"/>
      <c r="C106" s="54"/>
      <c r="D106" s="139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</row>
    <row r="107" spans="1:28" ht="15.75" customHeight="1">
      <c r="A107" s="54"/>
      <c r="B107" s="54"/>
      <c r="C107" s="54"/>
      <c r="D107" s="139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</row>
    <row r="108" spans="1:28" ht="15.75" customHeight="1">
      <c r="A108" s="54"/>
      <c r="B108" s="54"/>
      <c r="C108" s="54"/>
      <c r="D108" s="139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</row>
    <row r="109" spans="1:28" ht="15.75" customHeight="1">
      <c r="A109" s="54"/>
      <c r="B109" s="54"/>
      <c r="C109" s="54"/>
      <c r="D109" s="139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</row>
    <row r="110" spans="1:28" ht="15.75" customHeight="1">
      <c r="A110" s="54"/>
      <c r="B110" s="54"/>
      <c r="C110" s="54"/>
      <c r="D110" s="139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</row>
    <row r="111" spans="1:28" ht="15.75" customHeight="1">
      <c r="A111" s="54"/>
      <c r="B111" s="54"/>
      <c r="C111" s="54"/>
      <c r="D111" s="139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</row>
    <row r="112" spans="1:28" ht="15.75" customHeight="1">
      <c r="A112" s="54"/>
      <c r="B112" s="54"/>
      <c r="C112" s="54"/>
      <c r="D112" s="139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</row>
    <row r="113" spans="1:28" ht="15.75" customHeight="1">
      <c r="A113" s="54"/>
      <c r="B113" s="54"/>
      <c r="C113" s="54"/>
      <c r="D113" s="139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</row>
    <row r="114" spans="1:28" ht="15.75" customHeight="1">
      <c r="A114" s="54"/>
      <c r="B114" s="54"/>
      <c r="C114" s="54"/>
      <c r="D114" s="139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</row>
    <row r="115" spans="1:28" ht="15.75" customHeight="1">
      <c r="A115" s="54"/>
      <c r="B115" s="54"/>
      <c r="C115" s="54"/>
      <c r="D115" s="139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</row>
    <row r="116" spans="1:28" ht="15.75" customHeight="1">
      <c r="A116" s="54"/>
      <c r="B116" s="54"/>
      <c r="C116" s="54"/>
      <c r="D116" s="13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</row>
    <row r="117" spans="1:28" ht="15.75" customHeight="1">
      <c r="A117" s="54"/>
      <c r="B117" s="54"/>
      <c r="C117" s="54"/>
      <c r="D117" s="139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</row>
    <row r="118" spans="1:28" ht="15.75" customHeight="1">
      <c r="A118" s="54"/>
      <c r="B118" s="54"/>
      <c r="C118" s="54"/>
      <c r="D118" s="139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</row>
    <row r="119" spans="1:28" ht="15.75" customHeight="1">
      <c r="A119" s="54"/>
      <c r="B119" s="54"/>
      <c r="C119" s="54"/>
      <c r="D119" s="139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</row>
    <row r="120" spans="1:28" ht="15.75" customHeight="1">
      <c r="A120" s="54"/>
      <c r="B120" s="54"/>
      <c r="C120" s="54"/>
      <c r="D120" s="139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</row>
    <row r="121" spans="1:28" ht="15.75" customHeight="1">
      <c r="A121" s="54"/>
      <c r="B121" s="54"/>
      <c r="C121" s="54"/>
      <c r="D121" s="139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</row>
    <row r="122" spans="1:28" ht="15.75" customHeight="1">
      <c r="A122" s="54"/>
      <c r="B122" s="54"/>
      <c r="C122" s="54"/>
      <c r="D122" s="139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</row>
    <row r="123" spans="1:28" ht="15.75" customHeight="1">
      <c r="A123" s="54"/>
      <c r="B123" s="54"/>
      <c r="C123" s="54"/>
      <c r="D123" s="139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</row>
    <row r="124" spans="1:28" ht="15.75" customHeight="1">
      <c r="A124" s="54"/>
      <c r="B124" s="54"/>
      <c r="C124" s="54"/>
      <c r="D124" s="139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</row>
    <row r="125" spans="1:28" ht="15.75" customHeight="1">
      <c r="A125" s="54"/>
      <c r="B125" s="54"/>
      <c r="C125" s="54"/>
      <c r="D125" s="139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</row>
    <row r="126" spans="1:28" ht="15.75" customHeight="1">
      <c r="A126" s="54"/>
      <c r="B126" s="54"/>
      <c r="C126" s="54"/>
      <c r="D126" s="139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</row>
    <row r="127" spans="1:28" ht="15.75" customHeight="1">
      <c r="A127" s="54"/>
      <c r="B127" s="54"/>
      <c r="C127" s="54"/>
      <c r="D127" s="139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</row>
    <row r="128" spans="1:28" ht="15.75" customHeight="1">
      <c r="A128" s="54"/>
      <c r="B128" s="54"/>
      <c r="C128" s="54"/>
      <c r="D128" s="139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</row>
    <row r="129" spans="1:28" ht="15.75" customHeight="1">
      <c r="A129" s="54"/>
      <c r="B129" s="54"/>
      <c r="C129" s="54"/>
      <c r="D129" s="139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</row>
    <row r="130" spans="1:28" ht="15.75" customHeight="1">
      <c r="A130" s="54"/>
      <c r="B130" s="54"/>
      <c r="C130" s="54"/>
      <c r="D130" s="139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</row>
    <row r="131" spans="1:28" ht="15.75" customHeight="1">
      <c r="A131" s="54"/>
      <c r="B131" s="54"/>
      <c r="C131" s="54"/>
      <c r="D131" s="139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</row>
    <row r="132" spans="1:28" ht="15.75" customHeight="1">
      <c r="A132" s="54"/>
      <c r="B132" s="54"/>
      <c r="C132" s="54"/>
      <c r="D132" s="139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</row>
    <row r="133" spans="1:28" ht="15.75" customHeight="1">
      <c r="A133" s="54"/>
      <c r="B133" s="54"/>
      <c r="C133" s="54"/>
      <c r="D133" s="139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</row>
    <row r="134" spans="1:28" ht="15.75" customHeight="1">
      <c r="A134" s="54"/>
      <c r="B134" s="54"/>
      <c r="C134" s="54"/>
      <c r="D134" s="139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</row>
    <row r="135" spans="1:28" ht="15.75" customHeight="1">
      <c r="A135" s="54"/>
      <c r="B135" s="54"/>
      <c r="C135" s="54"/>
      <c r="D135" s="139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</row>
    <row r="136" spans="1:28" ht="15.75" customHeight="1">
      <c r="A136" s="54"/>
      <c r="B136" s="54"/>
      <c r="C136" s="54"/>
      <c r="D136" s="139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</row>
    <row r="137" spans="1:28" ht="15.75" customHeight="1">
      <c r="A137" s="54"/>
      <c r="B137" s="54"/>
      <c r="C137" s="54"/>
      <c r="D137" s="139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</row>
    <row r="138" spans="1:28" ht="15.75" customHeight="1">
      <c r="A138" s="54"/>
      <c r="B138" s="54"/>
      <c r="C138" s="54"/>
      <c r="D138" s="139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</row>
    <row r="139" spans="1:28" ht="15.75" customHeight="1">
      <c r="A139" s="54"/>
      <c r="B139" s="54"/>
      <c r="C139" s="54"/>
      <c r="D139" s="139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</row>
    <row r="140" spans="1:28" ht="15.75" customHeight="1">
      <c r="A140" s="54"/>
      <c r="B140" s="54"/>
      <c r="C140" s="54"/>
      <c r="D140" s="139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</row>
    <row r="141" spans="1:28" ht="15.75" customHeight="1">
      <c r="A141" s="54"/>
      <c r="B141" s="54"/>
      <c r="C141" s="54"/>
      <c r="D141" s="139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</row>
    <row r="142" spans="1:28" ht="15.75" customHeight="1">
      <c r="A142" s="54"/>
      <c r="B142" s="54"/>
      <c r="C142" s="54"/>
      <c r="D142" s="139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</row>
    <row r="143" spans="1:28" ht="15.75" customHeight="1">
      <c r="A143" s="54"/>
      <c r="B143" s="54"/>
      <c r="C143" s="54"/>
      <c r="D143" s="139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</row>
    <row r="144" spans="1:28" ht="15.75" customHeight="1">
      <c r="A144" s="54"/>
      <c r="B144" s="54"/>
      <c r="C144" s="54"/>
      <c r="D144" s="139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</row>
    <row r="145" spans="1:28" ht="15.75" customHeight="1">
      <c r="A145" s="54"/>
      <c r="B145" s="54"/>
      <c r="C145" s="54"/>
      <c r="D145" s="139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</row>
    <row r="146" spans="1:28" ht="15.75" customHeight="1">
      <c r="A146" s="54"/>
      <c r="B146" s="54"/>
      <c r="C146" s="54"/>
      <c r="D146" s="139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</row>
    <row r="147" spans="1:28" ht="15.75" customHeight="1">
      <c r="A147" s="54"/>
      <c r="B147" s="54"/>
      <c r="C147" s="54"/>
      <c r="D147" s="139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</row>
    <row r="148" spans="1:28" ht="15.75" customHeight="1">
      <c r="A148" s="54"/>
      <c r="B148" s="54"/>
      <c r="C148" s="54"/>
      <c r="D148" s="139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</row>
    <row r="149" spans="1:28" ht="15.75" customHeight="1">
      <c r="A149" s="54"/>
      <c r="B149" s="54"/>
      <c r="C149" s="54"/>
      <c r="D149" s="139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</row>
    <row r="150" spans="1:28" ht="15.75" customHeight="1">
      <c r="A150" s="54"/>
      <c r="B150" s="54"/>
      <c r="C150" s="54"/>
      <c r="D150" s="139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</row>
    <row r="151" spans="1:28" ht="15.75" customHeight="1">
      <c r="A151" s="54"/>
      <c r="B151" s="54"/>
      <c r="C151" s="54"/>
      <c r="D151" s="139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</row>
    <row r="152" spans="1:28" ht="15.75" customHeight="1">
      <c r="A152" s="54"/>
      <c r="B152" s="54"/>
      <c r="C152" s="54"/>
      <c r="D152" s="139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</row>
    <row r="153" spans="1:28" ht="15.75" customHeight="1">
      <c r="A153" s="54"/>
      <c r="B153" s="54"/>
      <c r="C153" s="54"/>
      <c r="D153" s="139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</row>
    <row r="154" spans="1:28" ht="15.75" customHeight="1">
      <c r="A154" s="54"/>
      <c r="B154" s="54"/>
      <c r="C154" s="54"/>
      <c r="D154" s="139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</row>
    <row r="155" spans="1:28" ht="15.75" customHeight="1">
      <c r="A155" s="54"/>
      <c r="B155" s="54"/>
      <c r="C155" s="54"/>
      <c r="D155" s="139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</row>
    <row r="156" spans="1:28" ht="15.75" customHeight="1">
      <c r="A156" s="54"/>
      <c r="B156" s="54"/>
      <c r="C156" s="54"/>
      <c r="D156" s="139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</row>
    <row r="157" spans="1:28" ht="15.75" customHeight="1">
      <c r="A157" s="54"/>
      <c r="B157" s="54"/>
      <c r="C157" s="54"/>
      <c r="D157" s="139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</row>
    <row r="158" spans="1:28" ht="15.75" customHeight="1">
      <c r="A158" s="54"/>
      <c r="B158" s="54"/>
      <c r="C158" s="54"/>
      <c r="D158" s="139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</row>
    <row r="159" spans="1:28" ht="15.75" customHeight="1">
      <c r="A159" s="54"/>
      <c r="B159" s="54"/>
      <c r="C159" s="54"/>
      <c r="D159" s="139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</row>
    <row r="160" spans="1:28" ht="15.75" customHeight="1">
      <c r="A160" s="54"/>
      <c r="B160" s="54"/>
      <c r="C160" s="54"/>
      <c r="D160" s="139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</row>
    <row r="161" spans="1:28" ht="15.75" customHeight="1">
      <c r="A161" s="54"/>
      <c r="B161" s="54"/>
      <c r="C161" s="54"/>
      <c r="D161" s="139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</row>
    <row r="162" spans="1:28" ht="15.75" customHeight="1">
      <c r="A162" s="54"/>
      <c r="B162" s="54"/>
      <c r="C162" s="54"/>
      <c r="D162" s="139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</row>
    <row r="163" spans="1:28" ht="15.75" customHeight="1">
      <c r="A163" s="54"/>
      <c r="B163" s="54"/>
      <c r="C163" s="54"/>
      <c r="D163" s="139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</row>
    <row r="164" spans="1:28" ht="15.75" customHeight="1">
      <c r="A164" s="54"/>
      <c r="B164" s="54"/>
      <c r="C164" s="54"/>
      <c r="D164" s="139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</row>
    <row r="165" spans="1:28" ht="15.75" customHeight="1">
      <c r="A165" s="54"/>
      <c r="B165" s="54"/>
      <c r="C165" s="54"/>
      <c r="D165" s="139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</row>
    <row r="166" spans="1:28" ht="15.75" customHeight="1">
      <c r="A166" s="54"/>
      <c r="B166" s="54"/>
      <c r="C166" s="54"/>
      <c r="D166" s="139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</row>
    <row r="167" spans="1:28" ht="15.75" customHeight="1">
      <c r="A167" s="54"/>
      <c r="B167" s="54"/>
      <c r="C167" s="54"/>
      <c r="D167" s="139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</row>
    <row r="168" spans="1:28" ht="15.75" customHeight="1">
      <c r="A168" s="54"/>
      <c r="B168" s="54"/>
      <c r="C168" s="54"/>
      <c r="D168" s="139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</row>
    <row r="169" spans="1:28" ht="15.75" customHeight="1">
      <c r="A169" s="54"/>
      <c r="B169" s="54"/>
      <c r="C169" s="54"/>
      <c r="D169" s="139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</row>
    <row r="170" spans="1:28" ht="15.75" customHeight="1">
      <c r="A170" s="54"/>
      <c r="B170" s="54"/>
      <c r="C170" s="54"/>
      <c r="D170" s="139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</row>
    <row r="171" spans="1:28" ht="15.75" customHeight="1">
      <c r="A171" s="54"/>
      <c r="B171" s="54"/>
      <c r="C171" s="54"/>
      <c r="D171" s="139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</row>
    <row r="172" spans="1:28" ht="15.75" customHeight="1">
      <c r="A172" s="54"/>
      <c r="B172" s="54"/>
      <c r="C172" s="54"/>
      <c r="D172" s="139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</row>
    <row r="173" spans="1:28" ht="15.75" customHeight="1">
      <c r="A173" s="54"/>
      <c r="B173" s="54"/>
      <c r="C173" s="54"/>
      <c r="D173" s="139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</row>
    <row r="174" spans="1:28" ht="15.75" customHeight="1">
      <c r="A174" s="54"/>
      <c r="B174" s="54"/>
      <c r="C174" s="54"/>
      <c r="D174" s="139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</row>
    <row r="175" spans="1:28" ht="15.75" customHeight="1">
      <c r="A175" s="54"/>
      <c r="B175" s="54"/>
      <c r="C175" s="54"/>
      <c r="D175" s="139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</row>
    <row r="176" spans="1:28" ht="15.75" customHeight="1">
      <c r="A176" s="54"/>
      <c r="B176" s="54"/>
      <c r="C176" s="54"/>
      <c r="D176" s="139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</row>
    <row r="177" spans="1:28" ht="15.75" customHeight="1">
      <c r="A177" s="54"/>
      <c r="B177" s="54"/>
      <c r="C177" s="54"/>
      <c r="D177" s="139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</row>
    <row r="178" spans="1:28" ht="15.75" customHeight="1">
      <c r="A178" s="54"/>
      <c r="B178" s="54"/>
      <c r="C178" s="54"/>
      <c r="D178" s="139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</row>
    <row r="179" spans="1:28" ht="15.75" customHeight="1">
      <c r="A179" s="54"/>
      <c r="B179" s="54"/>
      <c r="C179" s="54"/>
      <c r="D179" s="139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</row>
    <row r="180" spans="1:28" ht="15.75" customHeight="1">
      <c r="A180" s="54"/>
      <c r="B180" s="54"/>
      <c r="C180" s="54"/>
      <c r="D180" s="139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</row>
    <row r="181" spans="1:28" ht="15.75" customHeight="1">
      <c r="A181" s="54"/>
      <c r="B181" s="54"/>
      <c r="C181" s="54"/>
      <c r="D181" s="139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</row>
    <row r="182" spans="1:28" ht="15.75" customHeight="1">
      <c r="A182" s="54"/>
      <c r="B182" s="54"/>
      <c r="C182" s="54"/>
      <c r="D182" s="139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</row>
    <row r="183" spans="1:28" ht="15.75" customHeight="1">
      <c r="A183" s="54"/>
      <c r="B183" s="54"/>
      <c r="C183" s="54"/>
      <c r="D183" s="139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</row>
    <row r="184" spans="1:28" ht="15.75" customHeight="1">
      <c r="A184" s="54"/>
      <c r="B184" s="54"/>
      <c r="C184" s="54"/>
      <c r="D184" s="139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</row>
    <row r="185" spans="1:28" ht="15.75" customHeight="1">
      <c r="A185" s="54"/>
      <c r="B185" s="54"/>
      <c r="C185" s="54"/>
      <c r="D185" s="139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</row>
    <row r="186" spans="1:28" ht="15.75" customHeight="1">
      <c r="A186" s="54"/>
      <c r="B186" s="54"/>
      <c r="C186" s="54"/>
      <c r="D186" s="139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</row>
    <row r="187" spans="1:28" ht="15.75" customHeight="1">
      <c r="A187" s="54"/>
      <c r="B187" s="54"/>
      <c r="C187" s="54"/>
      <c r="D187" s="139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</row>
    <row r="188" spans="1:28" ht="15.75" customHeight="1">
      <c r="A188" s="54"/>
      <c r="B188" s="54"/>
      <c r="C188" s="54"/>
      <c r="D188" s="139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</row>
    <row r="189" spans="1:28" ht="15.75" customHeight="1">
      <c r="A189" s="54"/>
      <c r="B189" s="54"/>
      <c r="C189" s="54"/>
      <c r="D189" s="139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</row>
    <row r="190" spans="1:28" ht="15.75" customHeight="1">
      <c r="A190" s="54"/>
      <c r="B190" s="54"/>
      <c r="C190" s="54"/>
      <c r="D190" s="139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</row>
    <row r="191" spans="1:28" ht="15.75" customHeight="1">
      <c r="A191" s="54"/>
      <c r="B191" s="54"/>
      <c r="C191" s="54"/>
      <c r="D191" s="139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</row>
    <row r="192" spans="1:28" ht="15.75" customHeight="1">
      <c r="A192" s="54"/>
      <c r="B192" s="54"/>
      <c r="C192" s="54"/>
      <c r="D192" s="139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</row>
    <row r="193" spans="1:28" ht="15.75" customHeight="1">
      <c r="A193" s="54"/>
      <c r="B193" s="54"/>
      <c r="C193" s="54"/>
      <c r="D193" s="139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</row>
    <row r="194" spans="1:28" ht="15.75" customHeight="1">
      <c r="A194" s="54"/>
      <c r="B194" s="54"/>
      <c r="C194" s="54"/>
      <c r="D194" s="139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</row>
    <row r="195" spans="1:28" ht="15.75" customHeight="1">
      <c r="A195" s="54"/>
      <c r="B195" s="54"/>
      <c r="C195" s="54"/>
      <c r="D195" s="139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</row>
    <row r="196" spans="1:28" ht="15.75" customHeight="1">
      <c r="A196" s="54"/>
      <c r="B196" s="54"/>
      <c r="C196" s="54"/>
      <c r="D196" s="139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</row>
    <row r="197" spans="1:28" ht="15.75" customHeight="1">
      <c r="A197" s="54"/>
      <c r="B197" s="54"/>
      <c r="C197" s="54"/>
      <c r="D197" s="139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</row>
    <row r="198" spans="1:28" ht="15.75" customHeight="1">
      <c r="A198" s="54"/>
      <c r="B198" s="54"/>
      <c r="C198" s="54"/>
      <c r="D198" s="139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</row>
    <row r="199" spans="1:28" ht="15.75" customHeight="1">
      <c r="A199" s="54"/>
      <c r="B199" s="54"/>
      <c r="C199" s="54"/>
      <c r="D199" s="139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</row>
    <row r="200" spans="1:28" ht="15.75" customHeight="1">
      <c r="A200" s="54"/>
      <c r="B200" s="54"/>
      <c r="C200" s="54"/>
      <c r="D200" s="139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</row>
    <row r="201" spans="1:28" ht="15.75" customHeight="1">
      <c r="A201" s="54"/>
      <c r="B201" s="54"/>
      <c r="C201" s="54"/>
      <c r="D201" s="139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</row>
    <row r="202" spans="1:28" ht="15.75" customHeight="1">
      <c r="A202" s="54"/>
      <c r="B202" s="54"/>
      <c r="C202" s="54"/>
      <c r="D202" s="139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</row>
    <row r="203" spans="1:28" ht="15.75" customHeight="1">
      <c r="A203" s="54"/>
      <c r="B203" s="54"/>
      <c r="C203" s="54"/>
      <c r="D203" s="139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</row>
    <row r="204" spans="1:28" ht="15.75" customHeight="1">
      <c r="A204" s="54"/>
      <c r="B204" s="54"/>
      <c r="C204" s="54"/>
      <c r="D204" s="139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</row>
    <row r="205" spans="1:28" ht="15.75" customHeight="1">
      <c r="A205" s="54"/>
      <c r="B205" s="54"/>
      <c r="C205" s="54"/>
      <c r="D205" s="139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</row>
    <row r="206" spans="1:28" ht="15.75" customHeight="1">
      <c r="A206" s="54"/>
      <c r="B206" s="54"/>
      <c r="C206" s="54"/>
      <c r="D206" s="139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</row>
    <row r="207" spans="1:28" ht="15.75" customHeight="1">
      <c r="A207" s="54"/>
      <c r="B207" s="54"/>
      <c r="C207" s="54"/>
      <c r="D207" s="139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</row>
    <row r="208" spans="1:28" ht="15.75" customHeight="1">
      <c r="A208" s="54"/>
      <c r="B208" s="54"/>
      <c r="C208" s="54"/>
      <c r="D208" s="139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</row>
    <row r="209" spans="1:28" ht="15.75" customHeight="1">
      <c r="A209" s="54"/>
      <c r="B209" s="54"/>
      <c r="C209" s="54"/>
      <c r="D209" s="139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</row>
    <row r="210" spans="1:28" ht="15.75" customHeight="1">
      <c r="A210" s="54"/>
      <c r="B210" s="54"/>
      <c r="C210" s="54"/>
      <c r="D210" s="139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</row>
    <row r="211" spans="1:28" ht="15.75" customHeight="1">
      <c r="A211" s="54"/>
      <c r="B211" s="54"/>
      <c r="C211" s="54"/>
      <c r="D211" s="139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</row>
    <row r="212" spans="1:28" ht="15.75" customHeight="1">
      <c r="A212" s="54"/>
      <c r="B212" s="54"/>
      <c r="C212" s="54"/>
      <c r="D212" s="139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</row>
    <row r="213" spans="1:28" ht="15.75" customHeight="1">
      <c r="A213" s="54"/>
      <c r="B213" s="54"/>
      <c r="C213" s="54"/>
      <c r="D213" s="139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</row>
    <row r="214" spans="1:28" ht="15.75" customHeight="1">
      <c r="A214" s="54"/>
      <c r="B214" s="54"/>
      <c r="C214" s="54"/>
      <c r="D214" s="139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</row>
    <row r="215" spans="1:28" ht="15.75" customHeight="1">
      <c r="A215" s="54"/>
      <c r="B215" s="54"/>
      <c r="C215" s="54"/>
      <c r="D215" s="139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</row>
    <row r="216" spans="1:28" ht="15.75" customHeight="1">
      <c r="A216" s="54"/>
      <c r="B216" s="54"/>
      <c r="C216" s="54"/>
      <c r="D216" s="139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</row>
    <row r="217" spans="1:28" ht="15.75" customHeight="1">
      <c r="A217" s="54"/>
      <c r="B217" s="54"/>
      <c r="C217" s="54"/>
      <c r="D217" s="139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</row>
    <row r="218" spans="1:28" ht="15.75" customHeight="1">
      <c r="A218" s="54"/>
      <c r="B218" s="54"/>
      <c r="C218" s="54"/>
      <c r="D218" s="139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</row>
    <row r="219" spans="1:28" ht="15.75" customHeight="1">
      <c r="A219" s="54"/>
      <c r="B219" s="54"/>
      <c r="C219" s="54"/>
      <c r="D219" s="139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</row>
    <row r="220" spans="1:28" ht="15.75" customHeight="1">
      <c r="A220" s="54"/>
      <c r="B220" s="54"/>
      <c r="C220" s="54"/>
      <c r="D220" s="139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</row>
    <row r="221" spans="1:28" ht="15.75" customHeight="1">
      <c r="A221" s="54"/>
      <c r="B221" s="54"/>
      <c r="C221" s="54"/>
      <c r="D221" s="139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</row>
    <row r="222" spans="1:28" ht="15.75" customHeight="1">
      <c r="A222" s="54"/>
      <c r="B222" s="54"/>
      <c r="C222" s="54"/>
      <c r="D222" s="139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</row>
    <row r="223" spans="1:28" ht="15.75" customHeight="1">
      <c r="A223" s="54"/>
      <c r="B223" s="54"/>
      <c r="C223" s="54"/>
      <c r="D223" s="139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</row>
    <row r="224" spans="1:28" ht="15.75" customHeight="1">
      <c r="A224" s="54"/>
      <c r="B224" s="54"/>
      <c r="C224" s="54"/>
      <c r="D224" s="139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</row>
    <row r="225" spans="1:28" ht="15.75" customHeight="1">
      <c r="A225" s="54"/>
      <c r="B225" s="54"/>
      <c r="C225" s="54"/>
      <c r="D225" s="139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</row>
    <row r="226" spans="1:28" ht="15.75" customHeight="1">
      <c r="A226" s="54"/>
      <c r="B226" s="54"/>
      <c r="C226" s="54"/>
      <c r="D226" s="139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</row>
    <row r="227" spans="1:28" ht="15.75" customHeight="1">
      <c r="A227" s="54"/>
      <c r="B227" s="54"/>
      <c r="C227" s="54"/>
      <c r="D227" s="139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</row>
    <row r="228" spans="1:28" ht="15.75" customHeight="1">
      <c r="A228" s="54"/>
      <c r="B228" s="54"/>
      <c r="C228" s="54"/>
      <c r="D228" s="139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</row>
    <row r="229" spans="1:28" ht="15.75" customHeight="1">
      <c r="A229" s="54"/>
      <c r="B229" s="54"/>
      <c r="C229" s="54"/>
      <c r="D229" s="139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</row>
    <row r="230" spans="1:28" ht="15.75" customHeight="1">
      <c r="A230" s="54"/>
      <c r="B230" s="54"/>
      <c r="C230" s="54"/>
      <c r="D230" s="139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</row>
    <row r="231" spans="1:28" ht="15.75" customHeight="1">
      <c r="A231" s="54"/>
      <c r="B231" s="54"/>
      <c r="C231" s="54"/>
      <c r="D231" s="139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</row>
    <row r="232" spans="1:28" ht="15.75" customHeight="1">
      <c r="A232" s="54"/>
      <c r="B232" s="54"/>
      <c r="C232" s="54"/>
      <c r="D232" s="139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</row>
    <row r="233" spans="1:28" ht="15.75" customHeight="1">
      <c r="A233" s="54"/>
      <c r="B233" s="54"/>
      <c r="C233" s="54"/>
      <c r="D233" s="139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</row>
    <row r="234" spans="1:28" ht="15.75" customHeight="1">
      <c r="A234" s="54"/>
      <c r="B234" s="54"/>
      <c r="C234" s="54"/>
      <c r="D234" s="139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</row>
    <row r="235" spans="1:28" ht="15.75" customHeight="1">
      <c r="A235" s="54"/>
      <c r="B235" s="54"/>
      <c r="C235" s="54"/>
      <c r="D235" s="139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</row>
    <row r="236" spans="1:28" ht="15.75" customHeight="1">
      <c r="A236" s="54"/>
      <c r="B236" s="54"/>
      <c r="C236" s="54"/>
      <c r="D236" s="139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</row>
    <row r="237" spans="1:28" ht="15.75" customHeight="1">
      <c r="A237" s="54"/>
      <c r="B237" s="54"/>
      <c r="C237" s="54"/>
      <c r="D237" s="139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</row>
    <row r="238" spans="1:28" ht="15.75" customHeight="1">
      <c r="A238" s="54"/>
      <c r="B238" s="54"/>
      <c r="C238" s="54"/>
      <c r="D238" s="139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</row>
    <row r="239" spans="1:28" ht="15.75" customHeight="1">
      <c r="A239" s="54"/>
      <c r="B239" s="54"/>
      <c r="C239" s="54"/>
      <c r="D239" s="139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</row>
    <row r="240" spans="1:28" ht="15.75" customHeight="1">
      <c r="A240" s="54"/>
      <c r="B240" s="54"/>
      <c r="C240" s="54"/>
      <c r="D240" s="139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</row>
    <row r="241" spans="1:28" ht="15.75" customHeight="1">
      <c r="A241" s="54"/>
      <c r="B241" s="54"/>
      <c r="C241" s="54"/>
      <c r="D241" s="139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</row>
    <row r="242" spans="1:28" ht="15.75" customHeight="1">
      <c r="A242" s="54"/>
      <c r="B242" s="54"/>
      <c r="C242" s="54"/>
      <c r="D242" s="139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</row>
    <row r="243" spans="1:28" ht="15.75" customHeight="1">
      <c r="A243" s="54"/>
      <c r="B243" s="54"/>
      <c r="C243" s="54"/>
      <c r="D243" s="139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</row>
    <row r="244" spans="1:28" ht="15.75" customHeight="1">
      <c r="A244" s="54"/>
      <c r="B244" s="54"/>
      <c r="C244" s="54"/>
      <c r="D244" s="139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</row>
    <row r="245" spans="1:28" ht="15.75" customHeight="1">
      <c r="A245" s="54"/>
      <c r="B245" s="54"/>
      <c r="C245" s="54"/>
      <c r="D245" s="139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</row>
    <row r="246" spans="1:28" ht="15.75" customHeight="1">
      <c r="A246" s="54"/>
      <c r="B246" s="54"/>
      <c r="C246" s="54"/>
      <c r="D246" s="139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</row>
    <row r="247" spans="1:28" ht="15.75" customHeight="1">
      <c r="A247" s="54"/>
      <c r="B247" s="54"/>
      <c r="C247" s="54"/>
      <c r="D247" s="139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</row>
    <row r="248" spans="1:28" ht="15.75" customHeight="1">
      <c r="A248" s="54"/>
      <c r="B248" s="54"/>
      <c r="C248" s="54"/>
      <c r="D248" s="139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</row>
    <row r="249" spans="1:28" ht="15.75" customHeight="1">
      <c r="A249" s="54"/>
      <c r="B249" s="54"/>
      <c r="C249" s="54"/>
      <c r="D249" s="139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</row>
    <row r="250" spans="1:28" ht="15.75" customHeight="1">
      <c r="A250" s="54"/>
      <c r="B250" s="54"/>
      <c r="C250" s="54"/>
      <c r="D250" s="139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</row>
    <row r="251" spans="1:28" ht="15.75" customHeight="1">
      <c r="A251" s="54"/>
      <c r="B251" s="54"/>
      <c r="C251" s="54"/>
      <c r="D251" s="139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</row>
    <row r="252" spans="1:28" ht="15.75" customHeight="1">
      <c r="A252" s="54"/>
      <c r="B252" s="54"/>
      <c r="C252" s="54"/>
      <c r="D252" s="139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</row>
    <row r="253" spans="1:28" ht="15.75" customHeight="1">
      <c r="A253" s="54"/>
      <c r="B253" s="54"/>
      <c r="C253" s="54"/>
      <c r="D253" s="139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</row>
    <row r="254" spans="1:28" ht="15.75" customHeight="1">
      <c r="A254" s="54"/>
      <c r="B254" s="54"/>
      <c r="C254" s="54"/>
      <c r="D254" s="139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</row>
    <row r="255" spans="1:28" ht="15.75" customHeight="1">
      <c r="A255" s="54"/>
      <c r="B255" s="54"/>
      <c r="C255" s="54"/>
      <c r="D255" s="139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</row>
    <row r="256" spans="1:28" ht="15.75" customHeight="1">
      <c r="A256" s="54"/>
      <c r="B256" s="54"/>
      <c r="C256" s="54"/>
      <c r="D256" s="139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</row>
    <row r="257" spans="1:28" ht="15.75" customHeight="1">
      <c r="A257" s="54"/>
      <c r="B257" s="54"/>
      <c r="C257" s="54"/>
      <c r="D257" s="139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</row>
    <row r="258" spans="1:28" ht="15.75" customHeight="1">
      <c r="A258" s="54"/>
      <c r="B258" s="54"/>
      <c r="C258" s="54"/>
      <c r="D258" s="139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</row>
    <row r="259" spans="1:28" ht="15.75" customHeight="1">
      <c r="A259" s="54"/>
      <c r="B259" s="54"/>
      <c r="C259" s="54"/>
      <c r="D259" s="139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</row>
    <row r="260" spans="1:28" ht="15.75" customHeight="1">
      <c r="A260" s="54"/>
      <c r="B260" s="54"/>
      <c r="C260" s="54"/>
      <c r="D260" s="139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</row>
    <row r="261" spans="1:28" ht="15.75" customHeight="1">
      <c r="A261" s="54"/>
      <c r="B261" s="54"/>
      <c r="C261" s="54"/>
      <c r="D261" s="139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</row>
    <row r="262" spans="1:28" ht="15.75" customHeight="1">
      <c r="A262" s="54"/>
      <c r="B262" s="54"/>
      <c r="C262" s="54"/>
      <c r="D262" s="139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</row>
    <row r="263" spans="1:28" ht="15.75" customHeight="1">
      <c r="A263" s="54"/>
      <c r="B263" s="54"/>
      <c r="C263" s="54"/>
      <c r="D263" s="139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</row>
    <row r="264" spans="1:28" ht="15.75" customHeight="1">
      <c r="A264" s="54"/>
      <c r="B264" s="54"/>
      <c r="C264" s="54"/>
      <c r="D264" s="139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</row>
    <row r="265" spans="1:28" ht="15.75" customHeight="1">
      <c r="A265" s="54"/>
      <c r="B265" s="54"/>
      <c r="C265" s="54"/>
      <c r="D265" s="139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</row>
    <row r="266" spans="1:28" ht="15.75" customHeight="1">
      <c r="A266" s="54"/>
      <c r="B266" s="54"/>
      <c r="C266" s="54"/>
      <c r="D266" s="139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</row>
    <row r="267" spans="1:28" ht="15.75" customHeight="1">
      <c r="A267" s="54"/>
      <c r="B267" s="54"/>
      <c r="C267" s="54"/>
      <c r="D267" s="139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</row>
    <row r="268" spans="1:28" ht="15.75" customHeight="1">
      <c r="A268" s="54"/>
      <c r="B268" s="54"/>
      <c r="C268" s="54"/>
      <c r="D268" s="139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</row>
    <row r="269" spans="1:28" ht="15.75" customHeight="1">
      <c r="A269" s="54"/>
      <c r="B269" s="54"/>
      <c r="C269" s="54"/>
      <c r="D269" s="139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</row>
    <row r="270" spans="1:28" ht="15.75" customHeight="1">
      <c r="A270" s="54"/>
      <c r="B270" s="54"/>
      <c r="C270" s="54"/>
      <c r="D270" s="139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</row>
    <row r="271" spans="1:28" ht="15.75" customHeight="1">
      <c r="A271" s="54"/>
      <c r="B271" s="54"/>
      <c r="C271" s="54"/>
      <c r="D271" s="139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</row>
    <row r="272" spans="1:28" ht="15.75" customHeight="1">
      <c r="A272" s="54"/>
      <c r="B272" s="54"/>
      <c r="C272" s="54"/>
      <c r="D272" s="139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</row>
    <row r="273" spans="1:28" ht="15.75" customHeight="1">
      <c r="A273" s="54"/>
      <c r="B273" s="54"/>
      <c r="C273" s="54"/>
      <c r="D273" s="139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</row>
    <row r="274" spans="1:28" ht="15.75" customHeight="1">
      <c r="A274" s="54"/>
      <c r="B274" s="54"/>
      <c r="C274" s="54"/>
      <c r="D274" s="139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</row>
    <row r="275" spans="1:28" ht="15.75" customHeight="1">
      <c r="A275" s="54"/>
      <c r="B275" s="54"/>
      <c r="C275" s="54"/>
      <c r="D275" s="139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</row>
    <row r="276" spans="1:28" ht="15.75" customHeight="1">
      <c r="A276" s="54"/>
      <c r="B276" s="54"/>
      <c r="C276" s="54"/>
      <c r="D276" s="139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</row>
    <row r="277" spans="1:28" ht="15.75" customHeight="1">
      <c r="A277" s="54"/>
      <c r="B277" s="54"/>
      <c r="C277" s="54"/>
      <c r="D277" s="139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</row>
    <row r="278" spans="1:28" ht="15.75" customHeight="1">
      <c r="A278" s="54"/>
      <c r="B278" s="54"/>
      <c r="C278" s="54"/>
      <c r="D278" s="139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</row>
    <row r="279" spans="1:28" ht="15.75" customHeight="1">
      <c r="A279" s="54"/>
      <c r="B279" s="54"/>
      <c r="C279" s="54"/>
      <c r="D279" s="139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</row>
    <row r="280" spans="1:28" ht="15.75" customHeight="1">
      <c r="A280" s="54"/>
      <c r="B280" s="54"/>
      <c r="C280" s="54"/>
      <c r="D280" s="139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</row>
    <row r="281" spans="1:28" ht="15.75" customHeight="1">
      <c r="A281" s="54"/>
      <c r="B281" s="54"/>
      <c r="C281" s="54"/>
      <c r="D281" s="139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</row>
    <row r="282" spans="1:28" ht="15.75" customHeight="1">
      <c r="A282" s="54"/>
      <c r="B282" s="54"/>
      <c r="C282" s="54"/>
      <c r="D282" s="139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</row>
    <row r="283" spans="1:28" ht="15.75" customHeight="1">
      <c r="A283" s="54"/>
      <c r="B283" s="54"/>
      <c r="C283" s="54"/>
      <c r="D283" s="139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</row>
    <row r="284" spans="1:28" ht="15.75" customHeight="1">
      <c r="A284" s="54"/>
      <c r="B284" s="54"/>
      <c r="C284" s="54"/>
      <c r="D284" s="139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</row>
    <row r="285" spans="1:28" ht="15.75" customHeight="1">
      <c r="A285" s="54"/>
      <c r="B285" s="54"/>
      <c r="C285" s="54"/>
      <c r="D285" s="139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</row>
    <row r="286" spans="1:28" ht="15.75" customHeight="1">
      <c r="A286" s="54"/>
      <c r="B286" s="54"/>
      <c r="C286" s="54"/>
      <c r="D286" s="139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</row>
    <row r="287" spans="1:28" ht="15.75" customHeight="1">
      <c r="A287" s="54"/>
      <c r="B287" s="54"/>
      <c r="C287" s="54"/>
      <c r="D287" s="139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</row>
    <row r="288" spans="1:28" ht="15.75" customHeight="1">
      <c r="A288" s="54"/>
      <c r="B288" s="54"/>
      <c r="C288" s="54"/>
      <c r="D288" s="139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</row>
    <row r="289" spans="1:28" ht="15.75" customHeight="1">
      <c r="A289" s="54"/>
      <c r="B289" s="54"/>
      <c r="C289" s="54"/>
      <c r="D289" s="139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</row>
    <row r="290" spans="1:28" ht="15.75" customHeight="1">
      <c r="A290" s="54"/>
      <c r="B290" s="54"/>
      <c r="C290" s="54"/>
      <c r="D290" s="139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</row>
    <row r="291" spans="1:28" ht="15.75" customHeight="1">
      <c r="A291" s="54"/>
      <c r="B291" s="54"/>
      <c r="C291" s="54"/>
      <c r="D291" s="139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</row>
    <row r="292" spans="1:28" ht="15.75" customHeight="1">
      <c r="A292" s="54"/>
      <c r="B292" s="54"/>
      <c r="C292" s="54"/>
      <c r="D292" s="139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</row>
    <row r="293" spans="1:28" ht="15.75" customHeight="1">
      <c r="A293" s="54"/>
      <c r="B293" s="54"/>
      <c r="C293" s="54"/>
      <c r="D293" s="139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</row>
    <row r="294" spans="1:28" ht="15.75" customHeight="1">
      <c r="A294" s="54"/>
      <c r="B294" s="54"/>
      <c r="C294" s="54"/>
      <c r="D294" s="139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</row>
    <row r="295" spans="1:28" ht="15.75" customHeight="1">
      <c r="A295" s="54"/>
      <c r="B295" s="54"/>
      <c r="C295" s="54"/>
      <c r="D295" s="139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</row>
    <row r="296" spans="1:28" ht="15.75" customHeight="1">
      <c r="A296" s="54"/>
      <c r="B296" s="54"/>
      <c r="C296" s="54"/>
      <c r="D296" s="139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</row>
    <row r="297" spans="1:28" ht="15.75" customHeight="1">
      <c r="A297" s="54"/>
      <c r="B297" s="54"/>
      <c r="C297" s="54"/>
      <c r="D297" s="139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</row>
    <row r="298" spans="1:28" ht="15.75" customHeight="1">
      <c r="A298" s="54"/>
      <c r="B298" s="54"/>
      <c r="C298" s="54"/>
      <c r="D298" s="139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</row>
    <row r="299" spans="1:28" ht="15.75" customHeight="1">
      <c r="A299" s="54"/>
      <c r="B299" s="54"/>
      <c r="C299" s="54"/>
      <c r="D299" s="139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</row>
    <row r="300" spans="1:28" ht="15.75" customHeight="1">
      <c r="A300" s="54"/>
      <c r="B300" s="54"/>
      <c r="C300" s="54"/>
      <c r="D300" s="139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</row>
    <row r="301" spans="1:28" ht="15.75" customHeight="1">
      <c r="A301" s="54"/>
      <c r="B301" s="54"/>
      <c r="C301" s="54"/>
      <c r="D301" s="139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</row>
    <row r="302" spans="1:28" ht="15.75" customHeight="1">
      <c r="A302" s="54"/>
      <c r="B302" s="54"/>
      <c r="C302" s="54"/>
      <c r="D302" s="139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</row>
    <row r="303" spans="1:28" ht="15.75" customHeight="1">
      <c r="A303" s="54"/>
      <c r="B303" s="54"/>
      <c r="C303" s="54"/>
      <c r="D303" s="139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</row>
    <row r="304" spans="1:28" ht="15.75" customHeight="1">
      <c r="A304" s="54"/>
      <c r="B304" s="54"/>
      <c r="C304" s="54"/>
      <c r="D304" s="139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</row>
    <row r="305" spans="1:28" ht="15.75" customHeight="1">
      <c r="A305" s="54"/>
      <c r="B305" s="54"/>
      <c r="C305" s="54"/>
      <c r="D305" s="139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</row>
    <row r="306" spans="1:28" ht="15.75" customHeight="1">
      <c r="A306" s="54"/>
      <c r="B306" s="54"/>
      <c r="C306" s="54"/>
      <c r="D306" s="139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</row>
    <row r="307" spans="1:28" ht="15.75" customHeight="1">
      <c r="A307" s="54"/>
      <c r="B307" s="54"/>
      <c r="C307" s="54"/>
      <c r="D307" s="139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</row>
    <row r="308" spans="1:28" ht="15.75" customHeight="1">
      <c r="A308" s="54"/>
      <c r="B308" s="54"/>
      <c r="C308" s="54"/>
      <c r="D308" s="139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</row>
    <row r="309" spans="1:28" ht="15.75" customHeight="1">
      <c r="A309" s="54"/>
      <c r="B309" s="54"/>
      <c r="C309" s="54"/>
      <c r="D309" s="139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</row>
    <row r="310" spans="1:28" ht="15.75" customHeight="1">
      <c r="A310" s="54"/>
      <c r="B310" s="54"/>
      <c r="C310" s="54"/>
      <c r="D310" s="139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</row>
    <row r="311" spans="1:28" ht="15.75" customHeight="1">
      <c r="A311" s="54"/>
      <c r="B311" s="54"/>
      <c r="C311" s="54"/>
      <c r="D311" s="139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</row>
    <row r="312" spans="1:28" ht="15.75" customHeight="1">
      <c r="A312" s="54"/>
      <c r="B312" s="54"/>
      <c r="C312" s="54"/>
      <c r="D312" s="139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</row>
    <row r="313" spans="1:28" ht="15.75" customHeight="1">
      <c r="A313" s="54"/>
      <c r="B313" s="54"/>
      <c r="C313" s="54"/>
      <c r="D313" s="139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</row>
    <row r="314" spans="1:28" ht="15.75" customHeight="1">
      <c r="A314" s="54"/>
      <c r="B314" s="54"/>
      <c r="C314" s="54"/>
      <c r="D314" s="139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</row>
    <row r="315" spans="1:28" ht="15.75" customHeight="1">
      <c r="A315" s="54"/>
      <c r="B315" s="54"/>
      <c r="C315" s="54"/>
      <c r="D315" s="139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</row>
    <row r="316" spans="1:28" ht="15.75" customHeight="1">
      <c r="A316" s="54"/>
      <c r="B316" s="54"/>
      <c r="C316" s="54"/>
      <c r="D316" s="139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</row>
    <row r="317" spans="1:28" ht="15.75" customHeight="1">
      <c r="A317" s="54"/>
      <c r="B317" s="54"/>
      <c r="C317" s="54"/>
      <c r="D317" s="139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</row>
    <row r="318" spans="1:28" ht="15.75" customHeight="1">
      <c r="A318" s="54"/>
      <c r="B318" s="54"/>
      <c r="C318" s="54"/>
      <c r="D318" s="139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</row>
    <row r="319" spans="1:28" ht="15.75" customHeight="1">
      <c r="A319" s="54"/>
      <c r="B319" s="54"/>
      <c r="C319" s="54"/>
      <c r="D319" s="139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</row>
    <row r="320" spans="1:28" ht="15.75" customHeight="1">
      <c r="A320" s="54"/>
      <c r="B320" s="54"/>
      <c r="C320" s="54"/>
      <c r="D320" s="139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</row>
    <row r="321" spans="1:28" ht="15.75" customHeight="1">
      <c r="A321" s="54"/>
      <c r="B321" s="54"/>
      <c r="C321" s="54"/>
      <c r="D321" s="139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</row>
    <row r="322" spans="1:28" ht="15.75" customHeight="1">
      <c r="A322" s="54"/>
      <c r="B322" s="54"/>
      <c r="C322" s="54"/>
      <c r="D322" s="139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</row>
    <row r="323" spans="1:28" ht="15.75" customHeight="1">
      <c r="A323" s="54"/>
      <c r="B323" s="54"/>
      <c r="C323" s="54"/>
      <c r="D323" s="139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</row>
    <row r="324" spans="1:28" ht="15.75" customHeight="1">
      <c r="A324" s="54"/>
      <c r="B324" s="54"/>
      <c r="C324" s="54"/>
      <c r="D324" s="139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</row>
    <row r="325" spans="1:28" ht="15.75" customHeight="1">
      <c r="A325" s="54"/>
      <c r="B325" s="54"/>
      <c r="C325" s="54"/>
      <c r="D325" s="139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</row>
    <row r="326" spans="1:28" ht="15.75" customHeight="1">
      <c r="A326" s="54"/>
      <c r="B326" s="54"/>
      <c r="C326" s="54"/>
      <c r="D326" s="139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</row>
    <row r="327" spans="1:28" ht="15.75" customHeight="1">
      <c r="A327" s="54"/>
      <c r="B327" s="54"/>
      <c r="C327" s="54"/>
      <c r="D327" s="139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</row>
    <row r="328" spans="1:28" ht="15.75" customHeight="1">
      <c r="A328" s="54"/>
      <c r="B328" s="54"/>
      <c r="C328" s="54"/>
      <c r="D328" s="139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</row>
    <row r="329" spans="1:28" ht="15.75" customHeight="1">
      <c r="A329" s="54"/>
      <c r="B329" s="54"/>
      <c r="C329" s="54"/>
      <c r="D329" s="139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</row>
    <row r="330" spans="1:28" ht="15.75" customHeight="1">
      <c r="A330" s="54"/>
      <c r="B330" s="54"/>
      <c r="C330" s="54"/>
      <c r="D330" s="139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</row>
    <row r="331" spans="1:28" ht="15.75" customHeight="1">
      <c r="A331" s="54"/>
      <c r="B331" s="54"/>
      <c r="C331" s="54"/>
      <c r="D331" s="139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</row>
    <row r="332" spans="1:28" ht="15.75" customHeight="1">
      <c r="A332" s="54"/>
      <c r="B332" s="54"/>
      <c r="C332" s="54"/>
      <c r="D332" s="139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</row>
    <row r="333" spans="1:28" ht="15.75" customHeight="1">
      <c r="A333" s="54"/>
      <c r="B333" s="54"/>
      <c r="C333" s="54"/>
      <c r="D333" s="139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</row>
    <row r="334" spans="1:28" ht="15.75" customHeight="1">
      <c r="A334" s="54"/>
      <c r="B334" s="54"/>
      <c r="C334" s="54"/>
      <c r="D334" s="139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</row>
    <row r="335" spans="1:28" ht="15.75" customHeight="1">
      <c r="A335" s="54"/>
      <c r="B335" s="54"/>
      <c r="C335" s="54"/>
      <c r="D335" s="139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</row>
    <row r="336" spans="1:28" ht="15.75" customHeight="1">
      <c r="A336" s="54"/>
      <c r="B336" s="54"/>
      <c r="C336" s="54"/>
      <c r="D336" s="139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</row>
    <row r="337" spans="1:28" ht="15.75" customHeight="1">
      <c r="A337" s="54"/>
      <c r="B337" s="54"/>
      <c r="C337" s="54"/>
      <c r="D337" s="139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</row>
    <row r="338" spans="1:28" ht="15.75" customHeight="1">
      <c r="A338" s="54"/>
      <c r="B338" s="54"/>
      <c r="C338" s="54"/>
      <c r="D338" s="139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</row>
    <row r="339" spans="1:28" ht="15.75" customHeight="1">
      <c r="A339" s="54"/>
      <c r="B339" s="54"/>
      <c r="C339" s="54"/>
      <c r="D339" s="139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</row>
    <row r="340" spans="1:28" ht="15.75" customHeight="1">
      <c r="A340" s="54"/>
      <c r="B340" s="54"/>
      <c r="C340" s="54"/>
      <c r="D340" s="139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</row>
    <row r="341" spans="1:28" ht="15.75" customHeight="1">
      <c r="A341" s="54"/>
      <c r="B341" s="54"/>
      <c r="C341" s="54"/>
      <c r="D341" s="139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</row>
    <row r="342" spans="1:28" ht="15.75" customHeight="1">
      <c r="A342" s="54"/>
      <c r="B342" s="54"/>
      <c r="C342" s="54"/>
      <c r="D342" s="139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</row>
    <row r="343" spans="1:28" ht="15.75" customHeight="1">
      <c r="A343" s="54"/>
      <c r="B343" s="54"/>
      <c r="C343" s="54"/>
      <c r="D343" s="139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</row>
    <row r="344" spans="1:28" ht="15.75" customHeight="1">
      <c r="A344" s="54"/>
      <c r="B344" s="54"/>
      <c r="C344" s="54"/>
      <c r="D344" s="139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</row>
    <row r="345" spans="1:28" ht="15.75" customHeight="1">
      <c r="A345" s="54"/>
      <c r="B345" s="54"/>
      <c r="C345" s="54"/>
      <c r="D345" s="139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</row>
    <row r="346" spans="1:28" ht="15.75" customHeight="1">
      <c r="A346" s="54"/>
      <c r="B346" s="54"/>
      <c r="C346" s="54"/>
      <c r="D346" s="139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</row>
    <row r="347" spans="1:28" ht="15.75" customHeight="1">
      <c r="A347" s="54"/>
      <c r="B347" s="54"/>
      <c r="C347" s="54"/>
      <c r="D347" s="139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</row>
    <row r="348" spans="1:28" ht="15.75" customHeight="1">
      <c r="A348" s="54"/>
      <c r="B348" s="54"/>
      <c r="C348" s="54"/>
      <c r="D348" s="139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</row>
    <row r="349" spans="1:28" ht="15.75" customHeight="1">
      <c r="A349" s="54"/>
      <c r="B349" s="54"/>
      <c r="C349" s="54"/>
      <c r="D349" s="139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</row>
    <row r="350" spans="1:28" ht="15.75" customHeight="1">
      <c r="A350" s="54"/>
      <c r="B350" s="54"/>
      <c r="C350" s="54"/>
      <c r="D350" s="139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</row>
    <row r="351" spans="1:28" ht="15.75" customHeight="1">
      <c r="A351" s="54"/>
      <c r="B351" s="54"/>
      <c r="C351" s="54"/>
      <c r="D351" s="139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</row>
    <row r="352" spans="1:28" ht="15.75" customHeight="1">
      <c r="A352" s="54"/>
      <c r="B352" s="54"/>
      <c r="C352" s="54"/>
      <c r="D352" s="139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</row>
    <row r="353" spans="1:28" ht="15.75" customHeight="1">
      <c r="A353" s="54"/>
      <c r="B353" s="54"/>
      <c r="C353" s="54"/>
      <c r="D353" s="139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</row>
    <row r="354" spans="1:28" ht="15.75" customHeight="1">
      <c r="A354" s="54"/>
      <c r="B354" s="54"/>
      <c r="C354" s="54"/>
      <c r="D354" s="139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</row>
    <row r="355" spans="1:28" ht="15.75" customHeight="1">
      <c r="A355" s="54"/>
      <c r="B355" s="54"/>
      <c r="C355" s="54"/>
      <c r="D355" s="139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</row>
    <row r="356" spans="1:28" ht="15.75" customHeight="1">
      <c r="A356" s="54"/>
      <c r="B356" s="54"/>
      <c r="C356" s="54"/>
      <c r="D356" s="139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</row>
    <row r="357" spans="1:28" ht="15.75" customHeight="1">
      <c r="A357" s="54"/>
      <c r="B357" s="54"/>
      <c r="C357" s="54"/>
      <c r="D357" s="139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</row>
    <row r="358" spans="1:28" ht="15.75" customHeight="1">
      <c r="A358" s="54"/>
      <c r="B358" s="54"/>
      <c r="C358" s="54"/>
      <c r="D358" s="139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</row>
    <row r="359" spans="1:28" ht="15.75" customHeight="1">
      <c r="A359" s="54"/>
      <c r="B359" s="54"/>
      <c r="C359" s="54"/>
      <c r="D359" s="139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</row>
    <row r="360" spans="1:28" ht="15.75" customHeight="1">
      <c r="A360" s="54"/>
      <c r="B360" s="54"/>
      <c r="C360" s="54"/>
      <c r="D360" s="139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</row>
    <row r="361" spans="1:28" ht="15.75" customHeight="1">
      <c r="A361" s="54"/>
      <c r="B361" s="54"/>
      <c r="C361" s="54"/>
      <c r="D361" s="139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</row>
    <row r="362" spans="1:28" ht="15.75" customHeight="1">
      <c r="A362" s="54"/>
      <c r="B362" s="54"/>
      <c r="C362" s="54"/>
      <c r="D362" s="139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</row>
    <row r="363" spans="1:28" ht="15.75" customHeight="1">
      <c r="A363" s="54"/>
      <c r="B363" s="54"/>
      <c r="C363" s="54"/>
      <c r="D363" s="139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</row>
    <row r="364" spans="1:28" ht="15.75" customHeight="1">
      <c r="A364" s="54"/>
      <c r="B364" s="54"/>
      <c r="C364" s="54"/>
      <c r="D364" s="139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</row>
    <row r="365" spans="1:28" ht="15.75" customHeight="1">
      <c r="A365" s="54"/>
      <c r="B365" s="54"/>
      <c r="C365" s="54"/>
      <c r="D365" s="139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</row>
    <row r="366" spans="1:28" ht="15.75" customHeight="1">
      <c r="A366" s="54"/>
      <c r="B366" s="54"/>
      <c r="C366" s="54"/>
      <c r="D366" s="139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</row>
    <row r="367" spans="1:28" ht="15.75" customHeight="1">
      <c r="A367" s="54"/>
      <c r="B367" s="54"/>
      <c r="C367" s="54"/>
      <c r="D367" s="139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</row>
    <row r="368" spans="1:28" ht="15.75" customHeight="1">
      <c r="A368" s="54"/>
      <c r="B368" s="54"/>
      <c r="C368" s="54"/>
      <c r="D368" s="139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</row>
    <row r="369" spans="1:28" ht="15.75" customHeight="1">
      <c r="A369" s="54"/>
      <c r="B369" s="54"/>
      <c r="C369" s="54"/>
      <c r="D369" s="139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</row>
    <row r="370" spans="1:28" ht="15.75" customHeight="1">
      <c r="A370" s="54"/>
      <c r="B370" s="54"/>
      <c r="C370" s="54"/>
      <c r="D370" s="139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</row>
    <row r="371" spans="1:28" ht="15.75" customHeight="1">
      <c r="A371" s="54"/>
      <c r="B371" s="54"/>
      <c r="C371" s="54"/>
      <c r="D371" s="139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</row>
    <row r="372" spans="1:28" ht="15.75" customHeight="1">
      <c r="A372" s="54"/>
      <c r="B372" s="54"/>
      <c r="C372" s="54"/>
      <c r="D372" s="139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</row>
    <row r="373" spans="1:28" ht="15.75" customHeight="1">
      <c r="A373" s="54"/>
      <c r="B373" s="54"/>
      <c r="C373" s="54"/>
      <c r="D373" s="139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</row>
    <row r="374" spans="1:28" ht="15.75" customHeight="1">
      <c r="A374" s="54"/>
      <c r="B374" s="54"/>
      <c r="C374" s="54"/>
      <c r="D374" s="139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</row>
    <row r="375" spans="1:28" ht="15.75" customHeight="1">
      <c r="A375" s="54"/>
      <c r="B375" s="54"/>
      <c r="C375" s="54"/>
      <c r="D375" s="139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</row>
    <row r="376" spans="1:28" ht="15.75" customHeight="1">
      <c r="A376" s="54"/>
      <c r="B376" s="54"/>
      <c r="C376" s="54"/>
      <c r="D376" s="139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</row>
    <row r="377" spans="1:28" ht="15.75" customHeight="1">
      <c r="A377" s="54"/>
      <c r="B377" s="54"/>
      <c r="C377" s="54"/>
      <c r="D377" s="139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</row>
    <row r="378" spans="1:28" ht="15.75" customHeight="1">
      <c r="A378" s="54"/>
      <c r="B378" s="54"/>
      <c r="C378" s="54"/>
      <c r="D378" s="139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</row>
    <row r="379" spans="1:28" ht="15.75" customHeight="1">
      <c r="A379" s="54"/>
      <c r="B379" s="54"/>
      <c r="C379" s="54"/>
      <c r="D379" s="139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</row>
    <row r="380" spans="1:28" ht="15.75" customHeight="1">
      <c r="A380" s="54"/>
      <c r="B380" s="54"/>
      <c r="C380" s="54"/>
      <c r="D380" s="139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</row>
    <row r="381" spans="1:28" ht="15.75" customHeight="1">
      <c r="A381" s="54"/>
      <c r="B381" s="54"/>
      <c r="C381" s="54"/>
      <c r="D381" s="139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</row>
    <row r="382" spans="1:28" ht="15.75" customHeight="1">
      <c r="A382" s="54"/>
      <c r="B382" s="54"/>
      <c r="C382" s="54"/>
      <c r="D382" s="139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</row>
    <row r="383" spans="1:28" ht="15.75" customHeight="1">
      <c r="A383" s="54"/>
      <c r="B383" s="54"/>
      <c r="C383" s="54"/>
      <c r="D383" s="139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</row>
    <row r="384" spans="1:28" ht="15.75" customHeight="1">
      <c r="A384" s="54"/>
      <c r="B384" s="54"/>
      <c r="C384" s="54"/>
      <c r="D384" s="139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</row>
    <row r="385" spans="1:28" ht="15.75" customHeight="1">
      <c r="A385" s="54"/>
      <c r="B385" s="54"/>
      <c r="C385" s="54"/>
      <c r="D385" s="139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</row>
    <row r="386" spans="1:28" ht="15.75" customHeight="1">
      <c r="A386" s="54"/>
      <c r="B386" s="54"/>
      <c r="C386" s="54"/>
      <c r="D386" s="139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</row>
    <row r="387" spans="1:28" ht="15.75" customHeight="1">
      <c r="A387" s="54"/>
      <c r="B387" s="54"/>
      <c r="C387" s="54"/>
      <c r="D387" s="139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</row>
    <row r="388" spans="1:28" ht="15.75" customHeight="1">
      <c r="A388" s="54"/>
      <c r="B388" s="54"/>
      <c r="C388" s="54"/>
      <c r="D388" s="139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</row>
    <row r="389" spans="1:28" ht="15.75" customHeight="1">
      <c r="A389" s="54"/>
      <c r="B389" s="54"/>
      <c r="C389" s="54"/>
      <c r="D389" s="139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</row>
    <row r="390" spans="1:28" ht="15.75" customHeight="1">
      <c r="A390" s="54"/>
      <c r="B390" s="54"/>
      <c r="C390" s="54"/>
      <c r="D390" s="139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</row>
    <row r="391" spans="1:28" ht="15.75" customHeight="1">
      <c r="A391" s="54"/>
      <c r="B391" s="54"/>
      <c r="C391" s="54"/>
      <c r="D391" s="139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</row>
    <row r="392" spans="1:28" ht="15.75" customHeight="1">
      <c r="A392" s="54"/>
      <c r="B392" s="54"/>
      <c r="C392" s="54"/>
      <c r="D392" s="139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</row>
    <row r="393" spans="1:28" ht="15.75" customHeight="1">
      <c r="A393" s="54"/>
      <c r="B393" s="54"/>
      <c r="C393" s="54"/>
      <c r="D393" s="139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</row>
    <row r="394" spans="1:28" ht="15.75" customHeight="1">
      <c r="A394" s="54"/>
      <c r="B394" s="54"/>
      <c r="C394" s="54"/>
      <c r="D394" s="139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</row>
    <row r="395" spans="1:28" ht="15.75" customHeight="1">
      <c r="A395" s="54"/>
      <c r="B395" s="54"/>
      <c r="C395" s="54"/>
      <c r="D395" s="139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</row>
    <row r="396" spans="1:28" ht="15.75" customHeight="1">
      <c r="A396" s="54"/>
      <c r="B396" s="54"/>
      <c r="C396" s="54"/>
      <c r="D396" s="139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</row>
    <row r="397" spans="1:28" ht="15.75" customHeight="1">
      <c r="A397" s="54"/>
      <c r="B397" s="54"/>
      <c r="C397" s="54"/>
      <c r="D397" s="139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</row>
    <row r="398" spans="1:28" ht="15.75" customHeight="1">
      <c r="A398" s="54"/>
      <c r="B398" s="54"/>
      <c r="C398" s="54"/>
      <c r="D398" s="139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</row>
    <row r="399" spans="1:28" ht="15.75" customHeight="1">
      <c r="A399" s="54"/>
      <c r="B399" s="54"/>
      <c r="C399" s="54"/>
      <c r="D399" s="139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</row>
    <row r="400" spans="1:28" ht="15.75" customHeight="1">
      <c r="A400" s="54"/>
      <c r="B400" s="54"/>
      <c r="C400" s="54"/>
      <c r="D400" s="139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</row>
    <row r="401" spans="1:28" ht="15.75" customHeight="1">
      <c r="A401" s="54"/>
      <c r="B401" s="54"/>
      <c r="C401" s="54"/>
      <c r="D401" s="139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</row>
    <row r="402" spans="1:28" ht="15.75" customHeight="1">
      <c r="A402" s="54"/>
      <c r="B402" s="54"/>
      <c r="C402" s="54"/>
      <c r="D402" s="139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</row>
    <row r="403" spans="1:28" ht="15.75" customHeight="1">
      <c r="A403" s="54"/>
      <c r="B403" s="54"/>
      <c r="C403" s="54"/>
      <c r="D403" s="139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</row>
    <row r="404" spans="1:28" ht="15.75" customHeight="1">
      <c r="A404" s="54"/>
      <c r="B404" s="54"/>
      <c r="C404" s="54"/>
      <c r="D404" s="139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</row>
    <row r="405" spans="1:28" ht="15.75" customHeight="1">
      <c r="A405" s="54"/>
      <c r="B405" s="54"/>
      <c r="C405" s="54"/>
      <c r="D405" s="139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</row>
    <row r="406" spans="1:28" ht="15.75" customHeight="1">
      <c r="A406" s="54"/>
      <c r="B406" s="54"/>
      <c r="C406" s="54"/>
      <c r="D406" s="139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</row>
    <row r="407" spans="1:28" ht="15.75" customHeight="1">
      <c r="A407" s="54"/>
      <c r="B407" s="54"/>
      <c r="C407" s="54"/>
      <c r="D407" s="139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</row>
    <row r="408" spans="1:28" ht="15.75" customHeight="1">
      <c r="A408" s="54"/>
      <c r="B408" s="54"/>
      <c r="C408" s="54"/>
      <c r="D408" s="139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</row>
    <row r="409" spans="1:28" ht="15.75" customHeight="1">
      <c r="A409" s="54"/>
      <c r="B409" s="54"/>
      <c r="C409" s="54"/>
      <c r="D409" s="139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</row>
    <row r="410" spans="1:28" ht="15.75" customHeight="1">
      <c r="A410" s="54"/>
      <c r="B410" s="54"/>
      <c r="C410" s="54"/>
      <c r="D410" s="139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</row>
    <row r="411" spans="1:28" ht="15.75" customHeight="1">
      <c r="A411" s="54"/>
      <c r="B411" s="54"/>
      <c r="C411" s="54"/>
      <c r="D411" s="139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</row>
    <row r="412" spans="1:28" ht="15.75" customHeight="1">
      <c r="A412" s="54"/>
      <c r="B412" s="54"/>
      <c r="C412" s="54"/>
      <c r="D412" s="139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</row>
    <row r="413" spans="1:28" ht="15.75" customHeight="1">
      <c r="A413" s="54"/>
      <c r="B413" s="54"/>
      <c r="C413" s="54"/>
      <c r="D413" s="139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</row>
    <row r="414" spans="1:28" ht="15.75" customHeight="1">
      <c r="A414" s="54"/>
      <c r="B414" s="54"/>
      <c r="C414" s="54"/>
      <c r="D414" s="139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</row>
    <row r="415" spans="1:28" ht="15.75" customHeight="1">
      <c r="A415" s="54"/>
      <c r="B415" s="54"/>
      <c r="C415" s="54"/>
      <c r="D415" s="139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</row>
    <row r="416" spans="1:28" ht="15.75" customHeight="1">
      <c r="A416" s="54"/>
      <c r="B416" s="54"/>
      <c r="C416" s="54"/>
      <c r="D416" s="139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</row>
    <row r="417" spans="1:28" ht="15.75" customHeight="1">
      <c r="A417" s="54"/>
      <c r="B417" s="54"/>
      <c r="C417" s="54"/>
      <c r="D417" s="139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</row>
    <row r="418" spans="1:28" ht="15.75" customHeight="1">
      <c r="A418" s="54"/>
      <c r="B418" s="54"/>
      <c r="C418" s="54"/>
      <c r="D418" s="139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</row>
    <row r="419" spans="1:28" ht="15.75" customHeight="1">
      <c r="A419" s="54"/>
      <c r="B419" s="54"/>
      <c r="C419" s="54"/>
      <c r="D419" s="139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</row>
    <row r="420" spans="1:28" ht="15.75" customHeight="1">
      <c r="A420" s="54"/>
      <c r="B420" s="54"/>
      <c r="C420" s="54"/>
      <c r="D420" s="139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</row>
    <row r="421" spans="1:28" ht="15.75" customHeight="1">
      <c r="A421" s="54"/>
      <c r="B421" s="54"/>
      <c r="C421" s="54"/>
      <c r="D421" s="139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</row>
    <row r="422" spans="1:28" ht="15.75" customHeight="1">
      <c r="A422" s="54"/>
      <c r="B422" s="54"/>
      <c r="C422" s="54"/>
      <c r="D422" s="139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</row>
    <row r="423" spans="1:28" ht="15.75" customHeight="1">
      <c r="A423" s="54"/>
      <c r="B423" s="54"/>
      <c r="C423" s="54"/>
      <c r="D423" s="139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</row>
    <row r="424" spans="1:28" ht="15.75" customHeight="1">
      <c r="A424" s="54"/>
      <c r="B424" s="54"/>
      <c r="C424" s="54"/>
      <c r="D424" s="139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</row>
    <row r="425" spans="1:28" ht="15.75" customHeight="1">
      <c r="A425" s="54"/>
      <c r="B425" s="54"/>
      <c r="C425" s="54"/>
      <c r="D425" s="139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</row>
    <row r="426" spans="1:28" ht="15.75" customHeight="1">
      <c r="A426" s="54"/>
      <c r="B426" s="54"/>
      <c r="C426" s="54"/>
      <c r="D426" s="139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</row>
    <row r="427" spans="1:28" ht="15.75" customHeight="1">
      <c r="A427" s="54"/>
      <c r="B427" s="54"/>
      <c r="C427" s="54"/>
      <c r="D427" s="139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</row>
    <row r="428" spans="1:28" ht="15.75" customHeight="1">
      <c r="A428" s="54"/>
      <c r="B428" s="54"/>
      <c r="C428" s="54"/>
      <c r="D428" s="139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</row>
    <row r="429" spans="1:28" ht="15.75" customHeight="1">
      <c r="A429" s="54"/>
      <c r="B429" s="54"/>
      <c r="C429" s="54"/>
      <c r="D429" s="139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</row>
    <row r="430" spans="1:28" ht="15.75" customHeight="1">
      <c r="A430" s="54"/>
      <c r="B430" s="54"/>
      <c r="C430" s="54"/>
      <c r="D430" s="139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</row>
    <row r="431" spans="1:28" ht="15.75" customHeight="1">
      <c r="A431" s="54"/>
      <c r="B431" s="54"/>
      <c r="C431" s="54"/>
      <c r="D431" s="139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</row>
    <row r="432" spans="1:28" ht="15.75" customHeight="1">
      <c r="A432" s="54"/>
      <c r="B432" s="54"/>
      <c r="C432" s="54"/>
      <c r="D432" s="139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</row>
    <row r="433" spans="1:28" ht="15.75" customHeight="1">
      <c r="A433" s="54"/>
      <c r="B433" s="54"/>
      <c r="C433" s="54"/>
      <c r="D433" s="139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</row>
    <row r="434" spans="1:28" ht="15.75" customHeight="1">
      <c r="A434" s="54"/>
      <c r="B434" s="54"/>
      <c r="C434" s="54"/>
      <c r="D434" s="139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</row>
    <row r="435" spans="1:28" ht="15.75" customHeight="1">
      <c r="A435" s="54"/>
      <c r="B435" s="54"/>
      <c r="C435" s="54"/>
      <c r="D435" s="139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</row>
    <row r="436" spans="1:28" ht="15.75" customHeight="1">
      <c r="A436" s="54"/>
      <c r="B436" s="54"/>
      <c r="C436" s="54"/>
      <c r="D436" s="139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</row>
    <row r="437" spans="1:28" ht="15.75" customHeight="1">
      <c r="A437" s="54"/>
      <c r="B437" s="54"/>
      <c r="C437" s="54"/>
      <c r="D437" s="139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</row>
    <row r="438" spans="1:28" ht="15.75" customHeight="1">
      <c r="A438" s="54"/>
      <c r="B438" s="54"/>
      <c r="C438" s="54"/>
      <c r="D438" s="139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</row>
    <row r="439" spans="1:28" ht="15.75" customHeight="1">
      <c r="A439" s="54"/>
      <c r="B439" s="54"/>
      <c r="C439" s="54"/>
      <c r="D439" s="139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</row>
    <row r="440" spans="1:28" ht="15.75" customHeight="1">
      <c r="A440" s="54"/>
      <c r="B440" s="54"/>
      <c r="C440" s="54"/>
      <c r="D440" s="139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</row>
    <row r="441" spans="1:28" ht="15.75" customHeight="1">
      <c r="A441" s="54"/>
      <c r="B441" s="54"/>
      <c r="C441" s="54"/>
      <c r="D441" s="139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</row>
    <row r="442" spans="1:28" ht="15.75" customHeight="1">
      <c r="A442" s="54"/>
      <c r="B442" s="54"/>
      <c r="C442" s="54"/>
      <c r="D442" s="139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</row>
    <row r="443" spans="1:28" ht="15.75" customHeight="1">
      <c r="A443" s="54"/>
      <c r="B443" s="54"/>
      <c r="C443" s="54"/>
      <c r="D443" s="139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</row>
    <row r="444" spans="1:28" ht="15.75" customHeight="1">
      <c r="A444" s="54"/>
      <c r="B444" s="54"/>
      <c r="C444" s="54"/>
      <c r="D444" s="139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</row>
    <row r="445" spans="1:28" ht="15.75" customHeight="1">
      <c r="A445" s="54"/>
      <c r="B445" s="54"/>
      <c r="C445" s="54"/>
      <c r="D445" s="139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</row>
    <row r="446" spans="1:28" ht="15.75" customHeight="1">
      <c r="A446" s="54"/>
      <c r="B446" s="54"/>
      <c r="C446" s="54"/>
      <c r="D446" s="139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</row>
    <row r="447" spans="1:28" ht="15.75" customHeight="1">
      <c r="A447" s="54"/>
      <c r="B447" s="54"/>
      <c r="C447" s="54"/>
      <c r="D447" s="139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</row>
    <row r="448" spans="1:28" ht="15.75" customHeight="1">
      <c r="A448" s="54"/>
      <c r="B448" s="54"/>
      <c r="C448" s="54"/>
      <c r="D448" s="139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</row>
    <row r="449" spans="1:28" ht="15.75" customHeight="1">
      <c r="A449" s="54"/>
      <c r="B449" s="54"/>
      <c r="C449" s="54"/>
      <c r="D449" s="139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</row>
    <row r="450" spans="1:28" ht="15.75" customHeight="1">
      <c r="A450" s="54"/>
      <c r="B450" s="54"/>
      <c r="C450" s="54"/>
      <c r="D450" s="139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</row>
    <row r="451" spans="1:28" ht="15.75" customHeight="1">
      <c r="A451" s="54"/>
      <c r="B451" s="54"/>
      <c r="C451" s="54"/>
      <c r="D451" s="139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</row>
    <row r="452" spans="1:28" ht="15.75" customHeight="1">
      <c r="A452" s="54"/>
      <c r="B452" s="54"/>
      <c r="C452" s="54"/>
      <c r="D452" s="139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</row>
    <row r="453" spans="1:28" ht="15.75" customHeight="1">
      <c r="A453" s="54"/>
      <c r="B453" s="54"/>
      <c r="C453" s="54"/>
      <c r="D453" s="139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</row>
    <row r="454" spans="1:28" ht="15.75" customHeight="1">
      <c r="A454" s="54"/>
      <c r="B454" s="54"/>
      <c r="C454" s="54"/>
      <c r="D454" s="139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</row>
    <row r="455" spans="1:28" ht="15.75" customHeight="1">
      <c r="A455" s="54"/>
      <c r="B455" s="54"/>
      <c r="C455" s="54"/>
      <c r="D455" s="139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</row>
    <row r="456" spans="1:28" ht="15.75" customHeight="1">
      <c r="A456" s="54"/>
      <c r="B456" s="54"/>
      <c r="C456" s="54"/>
      <c r="D456" s="139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</row>
    <row r="457" spans="1:28" ht="15.75" customHeight="1">
      <c r="A457" s="54"/>
      <c r="B457" s="54"/>
      <c r="C457" s="54"/>
      <c r="D457" s="139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</row>
    <row r="458" spans="1:28" ht="15.75" customHeight="1">
      <c r="A458" s="54"/>
      <c r="B458" s="54"/>
      <c r="C458" s="54"/>
      <c r="D458" s="139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</row>
    <row r="459" spans="1:28" ht="15.75" customHeight="1">
      <c r="A459" s="54"/>
      <c r="B459" s="54"/>
      <c r="C459" s="54"/>
      <c r="D459" s="139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</row>
    <row r="460" spans="1:28" ht="15.75" customHeight="1">
      <c r="A460" s="54"/>
      <c r="B460" s="54"/>
      <c r="C460" s="54"/>
      <c r="D460" s="139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</row>
    <row r="461" spans="1:28" ht="15.75" customHeight="1">
      <c r="A461" s="54"/>
      <c r="B461" s="54"/>
      <c r="C461" s="54"/>
      <c r="D461" s="139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</row>
    <row r="462" spans="1:28" ht="15.75" customHeight="1">
      <c r="A462" s="54"/>
      <c r="B462" s="54"/>
      <c r="C462" s="54"/>
      <c r="D462" s="139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</row>
    <row r="463" spans="1:28" ht="15.75" customHeight="1">
      <c r="A463" s="54"/>
      <c r="B463" s="54"/>
      <c r="C463" s="54"/>
      <c r="D463" s="139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</row>
    <row r="464" spans="1:28" ht="15.75" customHeight="1">
      <c r="A464" s="54"/>
      <c r="B464" s="54"/>
      <c r="C464" s="54"/>
      <c r="D464" s="139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</row>
    <row r="465" spans="1:28" ht="15.75" customHeight="1">
      <c r="A465" s="54"/>
      <c r="B465" s="54"/>
      <c r="C465" s="54"/>
      <c r="D465" s="139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</row>
    <row r="466" spans="1:28" ht="15.75" customHeight="1">
      <c r="A466" s="54"/>
      <c r="B466" s="54"/>
      <c r="C466" s="54"/>
      <c r="D466" s="139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</row>
    <row r="467" spans="1:28" ht="15.75" customHeight="1">
      <c r="A467" s="54"/>
      <c r="B467" s="54"/>
      <c r="C467" s="54"/>
      <c r="D467" s="139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</row>
    <row r="468" spans="1:28" ht="15.75" customHeight="1">
      <c r="A468" s="54"/>
      <c r="B468" s="54"/>
      <c r="C468" s="54"/>
      <c r="D468" s="139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</row>
    <row r="469" spans="1:28" ht="15.75" customHeight="1">
      <c r="A469" s="54"/>
      <c r="B469" s="54"/>
      <c r="C469" s="54"/>
      <c r="D469" s="139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</row>
    <row r="470" spans="1:28" ht="15.75" customHeight="1">
      <c r="A470" s="54"/>
      <c r="B470" s="54"/>
      <c r="C470" s="54"/>
      <c r="D470" s="139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</row>
    <row r="471" spans="1:28" ht="15.75" customHeight="1">
      <c r="A471" s="54"/>
      <c r="B471" s="54"/>
      <c r="C471" s="54"/>
      <c r="D471" s="139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</row>
    <row r="472" spans="1:28" ht="15.75" customHeight="1">
      <c r="A472" s="54"/>
      <c r="B472" s="54"/>
      <c r="C472" s="54"/>
      <c r="D472" s="139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</row>
    <row r="473" spans="1:28" ht="15.75" customHeight="1">
      <c r="A473" s="54"/>
      <c r="B473" s="54"/>
      <c r="C473" s="54"/>
      <c r="D473" s="139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</row>
    <row r="474" spans="1:28" ht="15.75" customHeight="1">
      <c r="A474" s="54"/>
      <c r="B474" s="54"/>
      <c r="C474" s="54"/>
      <c r="D474" s="139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</row>
    <row r="475" spans="1:28" ht="15.75" customHeight="1">
      <c r="A475" s="54"/>
      <c r="B475" s="54"/>
      <c r="C475" s="54"/>
      <c r="D475" s="139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</row>
    <row r="476" spans="1:28" ht="15.75" customHeight="1">
      <c r="A476" s="54"/>
      <c r="B476" s="54"/>
      <c r="C476" s="54"/>
      <c r="D476" s="139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</row>
    <row r="477" spans="1:28" ht="15.75" customHeight="1">
      <c r="A477" s="54"/>
      <c r="B477" s="54"/>
      <c r="C477" s="54"/>
      <c r="D477" s="139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</row>
    <row r="478" spans="1:28" ht="15.75" customHeight="1">
      <c r="A478" s="54"/>
      <c r="B478" s="54"/>
      <c r="C478" s="54"/>
      <c r="D478" s="139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</row>
    <row r="479" spans="1:28" ht="15.75" customHeight="1">
      <c r="A479" s="54"/>
      <c r="B479" s="54"/>
      <c r="C479" s="54"/>
      <c r="D479" s="139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</row>
    <row r="480" spans="1:28" ht="15.75" customHeight="1">
      <c r="A480" s="54"/>
      <c r="B480" s="54"/>
      <c r="C480" s="54"/>
      <c r="D480" s="139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</row>
    <row r="481" spans="1:28" ht="15.75" customHeight="1">
      <c r="A481" s="54"/>
      <c r="B481" s="54"/>
      <c r="C481" s="54"/>
      <c r="D481" s="139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</row>
    <row r="482" spans="1:28" ht="15.75" customHeight="1">
      <c r="A482" s="54"/>
      <c r="B482" s="54"/>
      <c r="C482" s="54"/>
      <c r="D482" s="139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</row>
    <row r="483" spans="1:28" ht="15.75" customHeight="1">
      <c r="A483" s="54"/>
      <c r="B483" s="54"/>
      <c r="C483" s="54"/>
      <c r="D483" s="139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</row>
    <row r="484" spans="1:28" ht="15.75" customHeight="1">
      <c r="A484" s="54"/>
      <c r="B484" s="54"/>
      <c r="C484" s="54"/>
      <c r="D484" s="139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</row>
    <row r="485" spans="1:28" ht="15.75" customHeight="1">
      <c r="A485" s="54"/>
      <c r="B485" s="54"/>
      <c r="C485" s="54"/>
      <c r="D485" s="139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</row>
    <row r="486" spans="1:28" ht="15.75" customHeight="1">
      <c r="A486" s="54"/>
      <c r="B486" s="54"/>
      <c r="C486" s="54"/>
      <c r="D486" s="139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</row>
    <row r="487" spans="1:28" ht="15.75" customHeight="1">
      <c r="A487" s="54"/>
      <c r="B487" s="54"/>
      <c r="C487" s="54"/>
      <c r="D487" s="139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</row>
    <row r="488" spans="1:28" ht="15.75" customHeight="1">
      <c r="A488" s="54"/>
      <c r="B488" s="54"/>
      <c r="C488" s="54"/>
      <c r="D488" s="139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</row>
    <row r="489" spans="1:28" ht="15.75" customHeight="1">
      <c r="A489" s="54"/>
      <c r="B489" s="54"/>
      <c r="C489" s="54"/>
      <c r="D489" s="139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</row>
    <row r="490" spans="1:28" ht="15.75" customHeight="1">
      <c r="A490" s="54"/>
      <c r="B490" s="54"/>
      <c r="C490" s="54"/>
      <c r="D490" s="139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</row>
    <row r="491" spans="1:28" ht="15.75" customHeight="1">
      <c r="A491" s="54"/>
      <c r="B491" s="54"/>
      <c r="C491" s="54"/>
      <c r="D491" s="139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</row>
    <row r="492" spans="1:28" ht="15.75" customHeight="1">
      <c r="A492" s="54"/>
      <c r="B492" s="54"/>
      <c r="C492" s="54"/>
      <c r="D492" s="139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</row>
    <row r="493" spans="1:28" ht="15.75" customHeight="1">
      <c r="A493" s="54"/>
      <c r="B493" s="54"/>
      <c r="C493" s="54"/>
      <c r="D493" s="139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</row>
    <row r="494" spans="1:28" ht="15.75" customHeight="1">
      <c r="A494" s="54"/>
      <c r="B494" s="54"/>
      <c r="C494" s="54"/>
      <c r="D494" s="139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</row>
    <row r="495" spans="1:28" ht="15.75" customHeight="1">
      <c r="A495" s="54"/>
      <c r="B495" s="54"/>
      <c r="C495" s="54"/>
      <c r="D495" s="139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</row>
    <row r="496" spans="1:28" ht="15.75" customHeight="1">
      <c r="A496" s="54"/>
      <c r="B496" s="54"/>
      <c r="C496" s="54"/>
      <c r="D496" s="139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</row>
    <row r="497" spans="1:28" ht="15.75" customHeight="1">
      <c r="A497" s="54"/>
      <c r="B497" s="54"/>
      <c r="C497" s="54"/>
      <c r="D497" s="139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</row>
    <row r="498" spans="1:28" ht="15.75" customHeight="1">
      <c r="A498" s="54"/>
      <c r="B498" s="54"/>
      <c r="C498" s="54"/>
      <c r="D498" s="139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</row>
    <row r="499" spans="1:28" ht="15.75" customHeight="1">
      <c r="A499" s="54"/>
      <c r="B499" s="54"/>
      <c r="C499" s="54"/>
      <c r="D499" s="139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</row>
    <row r="500" spans="1:28" ht="15.75" customHeight="1">
      <c r="A500" s="54"/>
      <c r="B500" s="54"/>
      <c r="C500" s="54"/>
      <c r="D500" s="139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</row>
    <row r="501" spans="1:28" ht="15.75" customHeight="1">
      <c r="A501" s="54"/>
      <c r="B501" s="54"/>
      <c r="C501" s="54"/>
      <c r="D501" s="139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</row>
    <row r="502" spans="1:28" ht="15.75" customHeight="1">
      <c r="A502" s="54"/>
      <c r="B502" s="54"/>
      <c r="C502" s="54"/>
      <c r="D502" s="139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</row>
    <row r="503" spans="1:28" ht="15.75" customHeight="1">
      <c r="A503" s="54"/>
      <c r="B503" s="54"/>
      <c r="C503" s="54"/>
      <c r="D503" s="139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</row>
    <row r="504" spans="1:28" ht="15.75" customHeight="1">
      <c r="A504" s="54"/>
      <c r="B504" s="54"/>
      <c r="C504" s="54"/>
      <c r="D504" s="139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</row>
    <row r="505" spans="1:28" ht="15.75" customHeight="1">
      <c r="A505" s="54"/>
      <c r="B505" s="54"/>
      <c r="C505" s="54"/>
      <c r="D505" s="139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</row>
    <row r="506" spans="1:28" ht="15.75" customHeight="1">
      <c r="A506" s="54"/>
      <c r="B506" s="54"/>
      <c r="C506" s="54"/>
      <c r="D506" s="139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</row>
    <row r="507" spans="1:28" ht="15.75" customHeight="1">
      <c r="A507" s="54"/>
      <c r="B507" s="54"/>
      <c r="C507" s="54"/>
      <c r="D507" s="139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</row>
    <row r="508" spans="1:28" ht="15.75" customHeight="1">
      <c r="A508" s="54"/>
      <c r="B508" s="54"/>
      <c r="C508" s="54"/>
      <c r="D508" s="139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</row>
    <row r="509" spans="1:28" ht="15.75" customHeight="1">
      <c r="A509" s="54"/>
      <c r="B509" s="54"/>
      <c r="C509" s="54"/>
      <c r="D509" s="139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</row>
    <row r="510" spans="1:28" ht="15.75" customHeight="1">
      <c r="A510" s="54"/>
      <c r="B510" s="54"/>
      <c r="C510" s="54"/>
      <c r="D510" s="139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</row>
    <row r="511" spans="1:28" ht="15.75" customHeight="1">
      <c r="A511" s="54"/>
      <c r="B511" s="54"/>
      <c r="C511" s="54"/>
      <c r="D511" s="139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</row>
    <row r="512" spans="1:28" ht="15.75" customHeight="1">
      <c r="A512" s="54"/>
      <c r="B512" s="54"/>
      <c r="C512" s="54"/>
      <c r="D512" s="139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</row>
    <row r="513" spans="1:28" ht="15.75" customHeight="1">
      <c r="A513" s="54"/>
      <c r="B513" s="54"/>
      <c r="C513" s="54"/>
      <c r="D513" s="139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</row>
    <row r="514" spans="1:28" ht="15.75" customHeight="1">
      <c r="A514" s="54"/>
      <c r="B514" s="54"/>
      <c r="C514" s="54"/>
      <c r="D514" s="139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</row>
    <row r="515" spans="1:28" ht="15.75" customHeight="1">
      <c r="A515" s="54"/>
      <c r="B515" s="54"/>
      <c r="C515" s="54"/>
      <c r="D515" s="139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</row>
    <row r="516" spans="1:28" ht="15.75" customHeight="1">
      <c r="A516" s="54"/>
      <c r="B516" s="54"/>
      <c r="C516" s="54"/>
      <c r="D516" s="139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</row>
    <row r="517" spans="1:28" ht="15.75" customHeight="1">
      <c r="A517" s="54"/>
      <c r="B517" s="54"/>
      <c r="C517" s="54"/>
      <c r="D517" s="139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</row>
    <row r="518" spans="1:28" ht="15.75" customHeight="1">
      <c r="A518" s="54"/>
      <c r="B518" s="54"/>
      <c r="C518" s="54"/>
      <c r="D518" s="139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</row>
    <row r="519" spans="1:28" ht="15.75" customHeight="1">
      <c r="A519" s="54"/>
      <c r="B519" s="54"/>
      <c r="C519" s="54"/>
      <c r="D519" s="139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</row>
    <row r="520" spans="1:28" ht="15.75" customHeight="1">
      <c r="A520" s="54"/>
      <c r="B520" s="54"/>
      <c r="C520" s="54"/>
      <c r="D520" s="139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</row>
    <row r="521" spans="1:28" ht="15.75" customHeight="1">
      <c r="A521" s="54"/>
      <c r="B521" s="54"/>
      <c r="C521" s="54"/>
      <c r="D521" s="139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</row>
    <row r="522" spans="1:28" ht="15.75" customHeight="1">
      <c r="A522" s="54"/>
      <c r="B522" s="54"/>
      <c r="C522" s="54"/>
      <c r="D522" s="139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</row>
    <row r="523" spans="1:28" ht="15.75" customHeight="1">
      <c r="A523" s="54"/>
      <c r="B523" s="54"/>
      <c r="C523" s="54"/>
      <c r="D523" s="139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</row>
    <row r="524" spans="1:28" ht="15.75" customHeight="1">
      <c r="A524" s="54"/>
      <c r="B524" s="54"/>
      <c r="C524" s="54"/>
      <c r="D524" s="139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</row>
    <row r="525" spans="1:28" ht="15.75" customHeight="1">
      <c r="A525" s="54"/>
      <c r="B525" s="54"/>
      <c r="C525" s="54"/>
      <c r="D525" s="139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</row>
    <row r="526" spans="1:28" ht="15.75" customHeight="1">
      <c r="A526" s="54"/>
      <c r="B526" s="54"/>
      <c r="C526" s="54"/>
      <c r="D526" s="139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</row>
    <row r="527" spans="1:28" ht="15.75" customHeight="1">
      <c r="A527" s="54"/>
      <c r="B527" s="54"/>
      <c r="C527" s="54"/>
      <c r="D527" s="139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</row>
    <row r="528" spans="1:28" ht="15.75" customHeight="1">
      <c r="A528" s="54"/>
      <c r="B528" s="54"/>
      <c r="C528" s="54"/>
      <c r="D528" s="139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</row>
    <row r="529" spans="1:28" ht="15.75" customHeight="1">
      <c r="A529" s="54"/>
      <c r="B529" s="54"/>
      <c r="C529" s="54"/>
      <c r="D529" s="139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</row>
    <row r="530" spans="1:28" ht="15.75" customHeight="1">
      <c r="A530" s="54"/>
      <c r="B530" s="54"/>
      <c r="C530" s="54"/>
      <c r="D530" s="139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</row>
    <row r="531" spans="1:28" ht="15.75" customHeight="1">
      <c r="A531" s="54"/>
      <c r="B531" s="54"/>
      <c r="C531" s="54"/>
      <c r="D531" s="139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</row>
    <row r="532" spans="1:28" ht="15.75" customHeight="1">
      <c r="A532" s="54"/>
      <c r="B532" s="54"/>
      <c r="C532" s="54"/>
      <c r="D532" s="139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</row>
    <row r="533" spans="1:28" ht="15.75" customHeight="1">
      <c r="A533" s="54"/>
      <c r="B533" s="54"/>
      <c r="C533" s="54"/>
      <c r="D533" s="139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</row>
    <row r="534" spans="1:28" ht="15.75" customHeight="1">
      <c r="A534" s="54"/>
      <c r="B534" s="54"/>
      <c r="C534" s="54"/>
      <c r="D534" s="139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</row>
    <row r="535" spans="1:28" ht="15.75" customHeight="1">
      <c r="A535" s="54"/>
      <c r="B535" s="54"/>
      <c r="C535" s="54"/>
      <c r="D535" s="139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</row>
    <row r="536" spans="1:28" ht="15.75" customHeight="1">
      <c r="A536" s="54"/>
      <c r="B536" s="54"/>
      <c r="C536" s="54"/>
      <c r="D536" s="139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</row>
    <row r="537" spans="1:28" ht="15.75" customHeight="1">
      <c r="A537" s="54"/>
      <c r="B537" s="54"/>
      <c r="C537" s="54"/>
      <c r="D537" s="139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</row>
    <row r="538" spans="1:28" ht="15.75" customHeight="1">
      <c r="A538" s="54"/>
      <c r="B538" s="54"/>
      <c r="C538" s="54"/>
      <c r="D538" s="139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</row>
    <row r="539" spans="1:28" ht="15.75" customHeight="1">
      <c r="A539" s="54"/>
      <c r="B539" s="54"/>
      <c r="C539" s="54"/>
      <c r="D539" s="139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</row>
    <row r="540" spans="1:28" ht="15.75" customHeight="1">
      <c r="A540" s="54"/>
      <c r="B540" s="54"/>
      <c r="C540" s="54"/>
      <c r="D540" s="139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</row>
    <row r="541" spans="1:28" ht="15.75" customHeight="1">
      <c r="A541" s="54"/>
      <c r="B541" s="54"/>
      <c r="C541" s="54"/>
      <c r="D541" s="139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</row>
    <row r="542" spans="1:28" ht="15.75" customHeight="1">
      <c r="A542" s="54"/>
      <c r="B542" s="54"/>
      <c r="C542" s="54"/>
      <c r="D542" s="139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</row>
    <row r="543" spans="1:28" ht="15.75" customHeight="1">
      <c r="A543" s="54"/>
      <c r="B543" s="54"/>
      <c r="C543" s="54"/>
      <c r="D543" s="139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</row>
    <row r="544" spans="1:28" ht="15.75" customHeight="1">
      <c r="A544" s="54"/>
      <c r="B544" s="54"/>
      <c r="C544" s="54"/>
      <c r="D544" s="139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</row>
    <row r="545" spans="1:28" ht="15.75" customHeight="1">
      <c r="A545" s="54"/>
      <c r="B545" s="54"/>
      <c r="C545" s="54"/>
      <c r="D545" s="139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</row>
    <row r="546" spans="1:28" ht="15.75" customHeight="1">
      <c r="A546" s="54"/>
      <c r="B546" s="54"/>
      <c r="C546" s="54"/>
      <c r="D546" s="139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</row>
    <row r="547" spans="1:28" ht="15.75" customHeight="1">
      <c r="A547" s="54"/>
      <c r="B547" s="54"/>
      <c r="C547" s="54"/>
      <c r="D547" s="139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</row>
    <row r="548" spans="1:28" ht="15.75" customHeight="1">
      <c r="A548" s="54"/>
      <c r="B548" s="54"/>
      <c r="C548" s="54"/>
      <c r="D548" s="139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</row>
    <row r="549" spans="1:28" ht="15.75" customHeight="1">
      <c r="A549" s="54"/>
      <c r="B549" s="54"/>
      <c r="C549" s="54"/>
      <c r="D549" s="139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</row>
    <row r="550" spans="1:28" ht="15.75" customHeight="1">
      <c r="A550" s="54"/>
      <c r="B550" s="54"/>
      <c r="C550" s="54"/>
      <c r="D550" s="139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</row>
    <row r="551" spans="1:28" ht="15.75" customHeight="1">
      <c r="A551" s="54"/>
      <c r="B551" s="54"/>
      <c r="C551" s="54"/>
      <c r="D551" s="139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</row>
    <row r="552" spans="1:28" ht="15.75" customHeight="1">
      <c r="A552" s="54"/>
      <c r="B552" s="54"/>
      <c r="C552" s="54"/>
      <c r="D552" s="139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</row>
    <row r="553" spans="1:28" ht="15.75" customHeight="1">
      <c r="A553" s="54"/>
      <c r="B553" s="54"/>
      <c r="C553" s="54"/>
      <c r="D553" s="139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</row>
    <row r="554" spans="1:28" ht="15.75" customHeight="1">
      <c r="A554" s="54"/>
      <c r="B554" s="54"/>
      <c r="C554" s="54"/>
      <c r="D554" s="139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</row>
    <row r="555" spans="1:28" ht="15.75" customHeight="1">
      <c r="A555" s="54"/>
      <c r="B555" s="54"/>
      <c r="C555" s="54"/>
      <c r="D555" s="139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</row>
    <row r="556" spans="1:28" ht="15.75" customHeight="1">
      <c r="A556" s="54"/>
      <c r="B556" s="54"/>
      <c r="C556" s="54"/>
      <c r="D556" s="139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</row>
    <row r="557" spans="1:28" ht="15.75" customHeight="1">
      <c r="A557" s="54"/>
      <c r="B557" s="54"/>
      <c r="C557" s="54"/>
      <c r="D557" s="139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</row>
    <row r="558" spans="1:28" ht="15.75" customHeight="1">
      <c r="A558" s="54"/>
      <c r="B558" s="54"/>
      <c r="C558" s="54"/>
      <c r="D558" s="139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</row>
    <row r="559" spans="1:28" ht="15.75" customHeight="1">
      <c r="A559" s="54"/>
      <c r="B559" s="54"/>
      <c r="C559" s="54"/>
      <c r="D559" s="139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</row>
    <row r="560" spans="1:28" ht="15.75" customHeight="1">
      <c r="A560" s="54"/>
      <c r="B560" s="54"/>
      <c r="C560" s="54"/>
      <c r="D560" s="139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</row>
    <row r="561" spans="1:28" ht="15.75" customHeight="1">
      <c r="A561" s="54"/>
      <c r="B561" s="54"/>
      <c r="C561" s="54"/>
      <c r="D561" s="139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</row>
    <row r="562" spans="1:28" ht="15.75" customHeight="1">
      <c r="A562" s="54"/>
      <c r="B562" s="54"/>
      <c r="C562" s="54"/>
      <c r="D562" s="139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</row>
    <row r="563" spans="1:28" ht="15.75" customHeight="1">
      <c r="A563" s="54"/>
      <c r="B563" s="54"/>
      <c r="C563" s="54"/>
      <c r="D563" s="139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</row>
    <row r="564" spans="1:28" ht="15.75" customHeight="1">
      <c r="A564" s="54"/>
      <c r="B564" s="54"/>
      <c r="C564" s="54"/>
      <c r="D564" s="139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</row>
    <row r="565" spans="1:28" ht="15.75" customHeight="1">
      <c r="A565" s="54"/>
      <c r="B565" s="54"/>
      <c r="C565" s="54"/>
      <c r="D565" s="139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</row>
    <row r="566" spans="1:28" ht="15.75" customHeight="1">
      <c r="A566" s="54"/>
      <c r="B566" s="54"/>
      <c r="C566" s="54"/>
      <c r="D566" s="139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</row>
    <row r="567" spans="1:28" ht="15.75" customHeight="1">
      <c r="A567" s="54"/>
      <c r="B567" s="54"/>
      <c r="C567" s="54"/>
      <c r="D567" s="139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</row>
    <row r="568" spans="1:28" ht="15.75" customHeight="1">
      <c r="A568" s="54"/>
      <c r="B568" s="54"/>
      <c r="C568" s="54"/>
      <c r="D568" s="139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</row>
    <row r="569" spans="1:28" ht="15.75" customHeight="1">
      <c r="A569" s="54"/>
      <c r="B569" s="54"/>
      <c r="C569" s="54"/>
      <c r="D569" s="139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</row>
    <row r="570" spans="1:28" ht="15.75" customHeight="1">
      <c r="A570" s="54"/>
      <c r="B570" s="54"/>
      <c r="C570" s="54"/>
      <c r="D570" s="139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</row>
    <row r="571" spans="1:28" ht="15.75" customHeight="1">
      <c r="A571" s="54"/>
      <c r="B571" s="54"/>
      <c r="C571" s="54"/>
      <c r="D571" s="139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</row>
    <row r="572" spans="1:28" ht="15.75" customHeight="1">
      <c r="A572" s="54"/>
      <c r="B572" s="54"/>
      <c r="C572" s="54"/>
      <c r="D572" s="139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</row>
    <row r="573" spans="1:28" ht="15.75" customHeight="1">
      <c r="A573" s="54"/>
      <c r="B573" s="54"/>
      <c r="C573" s="54"/>
      <c r="D573" s="139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</row>
    <row r="574" spans="1:28" ht="15.75" customHeight="1">
      <c r="A574" s="54"/>
      <c r="B574" s="54"/>
      <c r="C574" s="54"/>
      <c r="D574" s="139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</row>
    <row r="575" spans="1:28" ht="15.75" customHeight="1">
      <c r="A575" s="54"/>
      <c r="B575" s="54"/>
      <c r="C575" s="54"/>
      <c r="D575" s="139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</row>
    <row r="576" spans="1:28" ht="15.75" customHeight="1">
      <c r="A576" s="54"/>
      <c r="B576" s="54"/>
      <c r="C576" s="54"/>
      <c r="D576" s="139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</row>
    <row r="577" spans="1:28" ht="15.75" customHeight="1">
      <c r="A577" s="54"/>
      <c r="B577" s="54"/>
      <c r="C577" s="54"/>
      <c r="D577" s="139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</row>
    <row r="578" spans="1:28" ht="15.75" customHeight="1">
      <c r="A578" s="54"/>
      <c r="B578" s="54"/>
      <c r="C578" s="54"/>
      <c r="D578" s="139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</row>
    <row r="579" spans="1:28" ht="15.75" customHeight="1">
      <c r="A579" s="54"/>
      <c r="B579" s="54"/>
      <c r="C579" s="54"/>
      <c r="D579" s="139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</row>
    <row r="580" spans="1:28" ht="15.75" customHeight="1">
      <c r="A580" s="54"/>
      <c r="B580" s="54"/>
      <c r="C580" s="54"/>
      <c r="D580" s="139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</row>
    <row r="581" spans="1:28" ht="15.75" customHeight="1">
      <c r="A581" s="54"/>
      <c r="B581" s="54"/>
      <c r="C581" s="54"/>
      <c r="D581" s="139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</row>
    <row r="582" spans="1:28" ht="15.75" customHeight="1">
      <c r="A582" s="54"/>
      <c r="B582" s="54"/>
      <c r="C582" s="54"/>
      <c r="D582" s="139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</row>
    <row r="583" spans="1:28" ht="15.75" customHeight="1">
      <c r="A583" s="54"/>
      <c r="B583" s="54"/>
      <c r="C583" s="54"/>
      <c r="D583" s="139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</row>
    <row r="584" spans="1:28" ht="15.75" customHeight="1">
      <c r="A584" s="54"/>
      <c r="B584" s="54"/>
      <c r="C584" s="54"/>
      <c r="D584" s="139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</row>
    <row r="585" spans="1:28" ht="15.75" customHeight="1">
      <c r="A585" s="54"/>
      <c r="B585" s="54"/>
      <c r="C585" s="54"/>
      <c r="D585" s="139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</row>
    <row r="586" spans="1:28" ht="15.75" customHeight="1">
      <c r="A586" s="54"/>
      <c r="B586" s="54"/>
      <c r="C586" s="54"/>
      <c r="D586" s="139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</row>
    <row r="587" spans="1:28" ht="15.75" customHeight="1">
      <c r="A587" s="54"/>
      <c r="B587" s="54"/>
      <c r="C587" s="54"/>
      <c r="D587" s="139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</row>
    <row r="588" spans="1:28" ht="15.75" customHeight="1">
      <c r="A588" s="54"/>
      <c r="B588" s="54"/>
      <c r="C588" s="54"/>
      <c r="D588" s="139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</row>
    <row r="589" spans="1:28" ht="15.75" customHeight="1">
      <c r="A589" s="54"/>
      <c r="B589" s="54"/>
      <c r="C589" s="54"/>
      <c r="D589" s="139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</row>
    <row r="590" spans="1:28" ht="15.75" customHeight="1">
      <c r="A590" s="54"/>
      <c r="B590" s="54"/>
      <c r="C590" s="54"/>
      <c r="D590" s="139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</row>
    <row r="591" spans="1:28" ht="15.75" customHeight="1">
      <c r="A591" s="54"/>
      <c r="B591" s="54"/>
      <c r="C591" s="54"/>
      <c r="D591" s="139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</row>
    <row r="592" spans="1:28" ht="15.75" customHeight="1">
      <c r="A592" s="54"/>
      <c r="B592" s="54"/>
      <c r="C592" s="54"/>
      <c r="D592" s="139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</row>
    <row r="593" spans="1:28" ht="15.75" customHeight="1">
      <c r="A593" s="54"/>
      <c r="B593" s="54"/>
      <c r="C593" s="54"/>
      <c r="D593" s="139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</row>
    <row r="594" spans="1:28" ht="15.75" customHeight="1">
      <c r="A594" s="54"/>
      <c r="B594" s="54"/>
      <c r="C594" s="54"/>
      <c r="D594" s="139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</row>
    <row r="595" spans="1:28" ht="15.75" customHeight="1">
      <c r="A595" s="54"/>
      <c r="B595" s="54"/>
      <c r="C595" s="54"/>
      <c r="D595" s="139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</row>
    <row r="596" spans="1:28" ht="15.75" customHeight="1">
      <c r="A596" s="54"/>
      <c r="B596" s="54"/>
      <c r="C596" s="54"/>
      <c r="D596" s="139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</row>
    <row r="597" spans="1:28" ht="15.75" customHeight="1">
      <c r="A597" s="54"/>
      <c r="B597" s="54"/>
      <c r="C597" s="54"/>
      <c r="D597" s="139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</row>
    <row r="598" spans="1:28" ht="15.75" customHeight="1">
      <c r="A598" s="54"/>
      <c r="B598" s="54"/>
      <c r="C598" s="54"/>
      <c r="D598" s="139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</row>
    <row r="599" spans="1:28" ht="15.75" customHeight="1">
      <c r="A599" s="54"/>
      <c r="B599" s="54"/>
      <c r="C599" s="54"/>
      <c r="D599" s="139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</row>
    <row r="600" spans="1:28" ht="15.75" customHeight="1">
      <c r="A600" s="54"/>
      <c r="B600" s="54"/>
      <c r="C600" s="54"/>
      <c r="D600" s="139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</row>
    <row r="601" spans="1:28" ht="15.75" customHeight="1">
      <c r="A601" s="54"/>
      <c r="B601" s="54"/>
      <c r="C601" s="54"/>
      <c r="D601" s="139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</row>
    <row r="602" spans="1:28" ht="15.75" customHeight="1">
      <c r="A602" s="54"/>
      <c r="B602" s="54"/>
      <c r="C602" s="54"/>
      <c r="D602" s="139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</row>
    <row r="603" spans="1:28" ht="15.75" customHeight="1">
      <c r="A603" s="54"/>
      <c r="B603" s="54"/>
      <c r="C603" s="54"/>
      <c r="D603" s="139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</row>
    <row r="604" spans="1:28" ht="15.75" customHeight="1">
      <c r="A604" s="54"/>
      <c r="B604" s="54"/>
      <c r="C604" s="54"/>
      <c r="D604" s="139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</row>
    <row r="605" spans="1:28" ht="15.75" customHeight="1">
      <c r="A605" s="54"/>
      <c r="B605" s="54"/>
      <c r="C605" s="54"/>
      <c r="D605" s="139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</row>
    <row r="606" spans="1:28" ht="15.75" customHeight="1">
      <c r="A606" s="54"/>
      <c r="B606" s="54"/>
      <c r="C606" s="54"/>
      <c r="D606" s="139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</row>
    <row r="607" spans="1:28" ht="15.75" customHeight="1">
      <c r="A607" s="54"/>
      <c r="B607" s="54"/>
      <c r="C607" s="54"/>
      <c r="D607" s="139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</row>
    <row r="608" spans="1:28" ht="15.75" customHeight="1">
      <c r="A608" s="54"/>
      <c r="B608" s="54"/>
      <c r="C608" s="54"/>
      <c r="D608" s="139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</row>
    <row r="609" spans="1:28" ht="15.75" customHeight="1">
      <c r="A609" s="54"/>
      <c r="B609" s="54"/>
      <c r="C609" s="54"/>
      <c r="D609" s="139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</row>
    <row r="610" spans="1:28" ht="15.75" customHeight="1">
      <c r="A610" s="54"/>
      <c r="B610" s="54"/>
      <c r="C610" s="54"/>
      <c r="D610" s="139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</row>
    <row r="611" spans="1:28" ht="15.75" customHeight="1">
      <c r="A611" s="54"/>
      <c r="B611" s="54"/>
      <c r="C611" s="54"/>
      <c r="D611" s="139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</row>
    <row r="612" spans="1:28" ht="15.75" customHeight="1">
      <c r="A612" s="54"/>
      <c r="B612" s="54"/>
      <c r="C612" s="54"/>
      <c r="D612" s="139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</row>
    <row r="613" spans="1:28" ht="15.75" customHeight="1">
      <c r="A613" s="54"/>
      <c r="B613" s="54"/>
      <c r="C613" s="54"/>
      <c r="D613" s="139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</row>
    <row r="614" spans="1:28" ht="15.75" customHeight="1">
      <c r="A614" s="54"/>
      <c r="B614" s="54"/>
      <c r="C614" s="54"/>
      <c r="D614" s="139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</row>
    <row r="615" spans="1:28" ht="15.75" customHeight="1">
      <c r="A615" s="54"/>
      <c r="B615" s="54"/>
      <c r="C615" s="54"/>
      <c r="D615" s="139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</row>
    <row r="616" spans="1:28" ht="15.75" customHeight="1">
      <c r="A616" s="54"/>
      <c r="B616" s="54"/>
      <c r="C616" s="54"/>
      <c r="D616" s="139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</row>
    <row r="617" spans="1:28" ht="15.75" customHeight="1">
      <c r="A617" s="54"/>
      <c r="B617" s="54"/>
      <c r="C617" s="54"/>
      <c r="D617" s="139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</row>
    <row r="618" spans="1:28" ht="15.75" customHeight="1">
      <c r="A618" s="54"/>
      <c r="B618" s="54"/>
      <c r="C618" s="54"/>
      <c r="D618" s="139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</row>
    <row r="619" spans="1:28" ht="15.75" customHeight="1">
      <c r="A619" s="54"/>
      <c r="B619" s="54"/>
      <c r="C619" s="54"/>
      <c r="D619" s="139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</row>
    <row r="620" spans="1:28" ht="15.75" customHeight="1">
      <c r="A620" s="54"/>
      <c r="B620" s="54"/>
      <c r="C620" s="54"/>
      <c r="D620" s="139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</row>
    <row r="621" spans="1:28" ht="15.75" customHeight="1">
      <c r="A621" s="54"/>
      <c r="B621" s="54"/>
      <c r="C621" s="54"/>
      <c r="D621" s="139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</row>
    <row r="622" spans="1:28" ht="15.75" customHeight="1">
      <c r="A622" s="54"/>
      <c r="B622" s="54"/>
      <c r="C622" s="54"/>
      <c r="D622" s="139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</row>
    <row r="623" spans="1:28" ht="15.75" customHeight="1">
      <c r="A623" s="54"/>
      <c r="B623" s="54"/>
      <c r="C623" s="54"/>
      <c r="D623" s="139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</row>
    <row r="624" spans="1:28" ht="15.75" customHeight="1">
      <c r="A624" s="54"/>
      <c r="B624" s="54"/>
      <c r="C624" s="54"/>
      <c r="D624" s="139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</row>
    <row r="625" spans="1:28" ht="15.75" customHeight="1">
      <c r="A625" s="54"/>
      <c r="B625" s="54"/>
      <c r="C625" s="54"/>
      <c r="D625" s="139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</row>
    <row r="626" spans="1:28" ht="15.75" customHeight="1">
      <c r="A626" s="54"/>
      <c r="B626" s="54"/>
      <c r="C626" s="54"/>
      <c r="D626" s="139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</row>
    <row r="627" spans="1:28" ht="15.75" customHeight="1">
      <c r="A627" s="54"/>
      <c r="B627" s="54"/>
      <c r="C627" s="54"/>
      <c r="D627" s="139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</row>
    <row r="628" spans="1:28" ht="15.75" customHeight="1">
      <c r="A628" s="54"/>
      <c r="B628" s="54"/>
      <c r="C628" s="54"/>
      <c r="D628" s="139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</row>
    <row r="629" spans="1:28" ht="15.75" customHeight="1">
      <c r="A629" s="54"/>
      <c r="B629" s="54"/>
      <c r="C629" s="54"/>
      <c r="D629" s="139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</row>
    <row r="630" spans="1:28" ht="15.75" customHeight="1">
      <c r="A630" s="54"/>
      <c r="B630" s="54"/>
      <c r="C630" s="54"/>
      <c r="D630" s="139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</row>
    <row r="631" spans="1:28" ht="15.75" customHeight="1">
      <c r="A631" s="54"/>
      <c r="B631" s="54"/>
      <c r="C631" s="54"/>
      <c r="D631" s="139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</row>
    <row r="632" spans="1:28" ht="15.75" customHeight="1">
      <c r="A632" s="54"/>
      <c r="B632" s="54"/>
      <c r="C632" s="54"/>
      <c r="D632" s="139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</row>
    <row r="633" spans="1:28" ht="15.75" customHeight="1">
      <c r="A633" s="54"/>
      <c r="B633" s="54"/>
      <c r="C633" s="54"/>
      <c r="D633" s="139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</row>
    <row r="634" spans="1:28" ht="15.75" customHeight="1">
      <c r="A634" s="54"/>
      <c r="B634" s="54"/>
      <c r="C634" s="54"/>
      <c r="D634" s="139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</row>
    <row r="635" spans="1:28" ht="15.75" customHeight="1">
      <c r="A635" s="54"/>
      <c r="B635" s="54"/>
      <c r="C635" s="54"/>
      <c r="D635" s="139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</row>
    <row r="636" spans="1:28" ht="15.75" customHeight="1">
      <c r="A636" s="54"/>
      <c r="B636" s="54"/>
      <c r="C636" s="54"/>
      <c r="D636" s="139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</row>
    <row r="637" spans="1:28" ht="15.75" customHeight="1">
      <c r="A637" s="54"/>
      <c r="B637" s="54"/>
      <c r="C637" s="54"/>
      <c r="D637" s="139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</row>
    <row r="638" spans="1:28" ht="15.75" customHeight="1">
      <c r="A638" s="54"/>
      <c r="B638" s="54"/>
      <c r="C638" s="54"/>
      <c r="D638" s="139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</row>
    <row r="639" spans="1:28" ht="15.75" customHeight="1">
      <c r="A639" s="54"/>
      <c r="B639" s="54"/>
      <c r="C639" s="54"/>
      <c r="D639" s="139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</row>
    <row r="640" spans="1:28" ht="15.75" customHeight="1">
      <c r="A640" s="54"/>
      <c r="B640" s="54"/>
      <c r="C640" s="54"/>
      <c r="D640" s="139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</row>
    <row r="641" spans="1:28" ht="15.75" customHeight="1">
      <c r="A641" s="54"/>
      <c r="B641" s="54"/>
      <c r="C641" s="54"/>
      <c r="D641" s="139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</row>
    <row r="642" spans="1:28" ht="15.75" customHeight="1">
      <c r="A642" s="54"/>
      <c r="B642" s="54"/>
      <c r="C642" s="54"/>
      <c r="D642" s="139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</row>
    <row r="643" spans="1:28" ht="15.75" customHeight="1">
      <c r="A643" s="54"/>
      <c r="B643" s="54"/>
      <c r="C643" s="54"/>
      <c r="D643" s="139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</row>
    <row r="644" spans="1:28" ht="15.75" customHeight="1">
      <c r="A644" s="54"/>
      <c r="B644" s="54"/>
      <c r="C644" s="54"/>
      <c r="D644" s="139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</row>
    <row r="645" spans="1:28" ht="15.75" customHeight="1">
      <c r="A645" s="54"/>
      <c r="B645" s="54"/>
      <c r="C645" s="54"/>
      <c r="D645" s="139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</row>
    <row r="646" spans="1:28" ht="15.75" customHeight="1">
      <c r="A646" s="54"/>
      <c r="B646" s="54"/>
      <c r="C646" s="54"/>
      <c r="D646" s="139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</row>
    <row r="647" spans="1:28" ht="15.75" customHeight="1">
      <c r="A647" s="54"/>
      <c r="B647" s="54"/>
      <c r="C647" s="54"/>
      <c r="D647" s="139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</row>
    <row r="648" spans="1:28" ht="15.75" customHeight="1">
      <c r="A648" s="54"/>
      <c r="B648" s="54"/>
      <c r="C648" s="54"/>
      <c r="D648" s="139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</row>
    <row r="649" spans="1:28" ht="15.75" customHeight="1">
      <c r="A649" s="54"/>
      <c r="B649" s="54"/>
      <c r="C649" s="54"/>
      <c r="D649" s="139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</row>
    <row r="650" spans="1:28" ht="15.75" customHeight="1">
      <c r="A650" s="54"/>
      <c r="B650" s="54"/>
      <c r="C650" s="54"/>
      <c r="D650" s="139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</row>
    <row r="651" spans="1:28" ht="15.75" customHeight="1">
      <c r="A651" s="54"/>
      <c r="B651" s="54"/>
      <c r="C651" s="54"/>
      <c r="D651" s="139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</row>
    <row r="652" spans="1:28" ht="15.75" customHeight="1">
      <c r="A652" s="54"/>
      <c r="B652" s="54"/>
      <c r="C652" s="54"/>
      <c r="D652" s="139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</row>
    <row r="653" spans="1:28" ht="15.75" customHeight="1">
      <c r="A653" s="54"/>
      <c r="B653" s="54"/>
      <c r="C653" s="54"/>
      <c r="D653" s="139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</row>
    <row r="654" spans="1:28" ht="15.75" customHeight="1">
      <c r="A654" s="54"/>
      <c r="B654" s="54"/>
      <c r="C654" s="54"/>
      <c r="D654" s="139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</row>
    <row r="655" spans="1:28" ht="15.75" customHeight="1">
      <c r="A655" s="54"/>
      <c r="B655" s="54"/>
      <c r="C655" s="54"/>
      <c r="D655" s="139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</row>
    <row r="656" spans="1:28" ht="15.75" customHeight="1">
      <c r="A656" s="54"/>
      <c r="B656" s="54"/>
      <c r="C656" s="54"/>
      <c r="D656" s="139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</row>
    <row r="657" spans="1:28" ht="15.75" customHeight="1">
      <c r="A657" s="54"/>
      <c r="B657" s="54"/>
      <c r="C657" s="54"/>
      <c r="D657" s="139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</row>
    <row r="658" spans="1:28" ht="15.75" customHeight="1">
      <c r="A658" s="54"/>
      <c r="B658" s="54"/>
      <c r="C658" s="54"/>
      <c r="D658" s="139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</row>
    <row r="659" spans="1:28" ht="15.75" customHeight="1">
      <c r="A659" s="54"/>
      <c r="B659" s="54"/>
      <c r="C659" s="54"/>
      <c r="D659" s="139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</row>
    <row r="660" spans="1:28" ht="15.75" customHeight="1">
      <c r="A660" s="54"/>
      <c r="B660" s="54"/>
      <c r="C660" s="54"/>
      <c r="D660" s="139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</row>
    <row r="661" spans="1:28" ht="15.75" customHeight="1">
      <c r="A661" s="54"/>
      <c r="B661" s="54"/>
      <c r="C661" s="54"/>
      <c r="D661" s="139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</row>
    <row r="662" spans="1:28" ht="15.75" customHeight="1">
      <c r="A662" s="54"/>
      <c r="B662" s="54"/>
      <c r="C662" s="54"/>
      <c r="D662" s="139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</row>
    <row r="663" spans="1:28" ht="15.75" customHeight="1">
      <c r="A663" s="54"/>
      <c r="B663" s="54"/>
      <c r="C663" s="54"/>
      <c r="D663" s="139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</row>
    <row r="664" spans="1:28" ht="15.75" customHeight="1">
      <c r="A664" s="54"/>
      <c r="B664" s="54"/>
      <c r="C664" s="54"/>
      <c r="D664" s="139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</row>
    <row r="665" spans="1:28" ht="15.75" customHeight="1">
      <c r="A665" s="54"/>
      <c r="B665" s="54"/>
      <c r="C665" s="54"/>
      <c r="D665" s="139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</row>
    <row r="666" spans="1:28" ht="15.75" customHeight="1">
      <c r="A666" s="54"/>
      <c r="B666" s="54"/>
      <c r="C666" s="54"/>
      <c r="D666" s="139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</row>
    <row r="667" spans="1:28" ht="15.75" customHeight="1">
      <c r="A667" s="54"/>
      <c r="B667" s="54"/>
      <c r="C667" s="54"/>
      <c r="D667" s="139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</row>
    <row r="668" spans="1:28" ht="15.75" customHeight="1">
      <c r="A668" s="54"/>
      <c r="B668" s="54"/>
      <c r="C668" s="54"/>
      <c r="D668" s="139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</row>
    <row r="669" spans="1:28" ht="15.75" customHeight="1">
      <c r="A669" s="54"/>
      <c r="B669" s="54"/>
      <c r="C669" s="54"/>
      <c r="D669" s="139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</row>
    <row r="670" spans="1:28" ht="15.75" customHeight="1">
      <c r="A670" s="54"/>
      <c r="B670" s="54"/>
      <c r="C670" s="54"/>
      <c r="D670" s="139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</row>
    <row r="671" spans="1:28" ht="15.75" customHeight="1">
      <c r="A671" s="54"/>
      <c r="B671" s="54"/>
      <c r="C671" s="54"/>
      <c r="D671" s="139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</row>
    <row r="672" spans="1:28" ht="15.75" customHeight="1">
      <c r="A672" s="54"/>
      <c r="B672" s="54"/>
      <c r="C672" s="54"/>
      <c r="D672" s="139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</row>
    <row r="673" spans="1:28" ht="15.75" customHeight="1">
      <c r="A673" s="54"/>
      <c r="B673" s="54"/>
      <c r="C673" s="54"/>
      <c r="D673" s="139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</row>
    <row r="674" spans="1:28" ht="15.75" customHeight="1">
      <c r="A674" s="54"/>
      <c r="B674" s="54"/>
      <c r="C674" s="54"/>
      <c r="D674" s="139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</row>
    <row r="675" spans="1:28" ht="15.75" customHeight="1">
      <c r="A675" s="54"/>
      <c r="B675" s="54"/>
      <c r="C675" s="54"/>
      <c r="D675" s="139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</row>
    <row r="676" spans="1:28" ht="15.75" customHeight="1">
      <c r="A676" s="54"/>
      <c r="B676" s="54"/>
      <c r="C676" s="54"/>
      <c r="D676" s="139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</row>
    <row r="677" spans="1:28" ht="15.75" customHeight="1">
      <c r="A677" s="54"/>
      <c r="B677" s="54"/>
      <c r="C677" s="54"/>
      <c r="D677" s="139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</row>
    <row r="678" spans="1:28" ht="15.75" customHeight="1">
      <c r="A678" s="54"/>
      <c r="B678" s="54"/>
      <c r="C678" s="54"/>
      <c r="D678" s="139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</row>
    <row r="679" spans="1:28" ht="15.75" customHeight="1">
      <c r="A679" s="54"/>
      <c r="B679" s="54"/>
      <c r="C679" s="54"/>
      <c r="D679" s="139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</row>
    <row r="680" spans="1:28" ht="15.75" customHeight="1">
      <c r="A680" s="54"/>
      <c r="B680" s="54"/>
      <c r="C680" s="54"/>
      <c r="D680" s="139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</row>
    <row r="681" spans="1:28" ht="15.75" customHeight="1">
      <c r="A681" s="54"/>
      <c r="B681" s="54"/>
      <c r="C681" s="54"/>
      <c r="D681" s="139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</row>
    <row r="682" spans="1:28" ht="15.75" customHeight="1">
      <c r="A682" s="54"/>
      <c r="B682" s="54"/>
      <c r="C682" s="54"/>
      <c r="D682" s="139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</row>
    <row r="683" spans="1:28" ht="15.75" customHeight="1">
      <c r="A683" s="54"/>
      <c r="B683" s="54"/>
      <c r="C683" s="54"/>
      <c r="D683" s="139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</row>
    <row r="684" spans="1:28" ht="15.75" customHeight="1">
      <c r="A684" s="54"/>
      <c r="B684" s="54"/>
      <c r="C684" s="54"/>
      <c r="D684" s="139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</row>
    <row r="685" spans="1:28" ht="15.75" customHeight="1">
      <c r="A685" s="54"/>
      <c r="B685" s="54"/>
      <c r="C685" s="54"/>
      <c r="D685" s="139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</row>
    <row r="686" spans="1:28" ht="15.75" customHeight="1">
      <c r="A686" s="54"/>
      <c r="B686" s="54"/>
      <c r="C686" s="54"/>
      <c r="D686" s="139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</row>
    <row r="687" spans="1:28" ht="15.75" customHeight="1">
      <c r="A687" s="54"/>
      <c r="B687" s="54"/>
      <c r="C687" s="54"/>
      <c r="D687" s="139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</row>
    <row r="688" spans="1:28" ht="15.75" customHeight="1">
      <c r="A688" s="54"/>
      <c r="B688" s="54"/>
      <c r="C688" s="54"/>
      <c r="D688" s="139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</row>
    <row r="689" spans="1:28" ht="15.75" customHeight="1">
      <c r="A689" s="54"/>
      <c r="B689" s="54"/>
      <c r="C689" s="54"/>
      <c r="D689" s="139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</row>
    <row r="690" spans="1:28" ht="15.75" customHeight="1">
      <c r="A690" s="54"/>
      <c r="B690" s="54"/>
      <c r="C690" s="54"/>
      <c r="D690" s="139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</row>
    <row r="691" spans="1:28" ht="15.75" customHeight="1">
      <c r="A691" s="54"/>
      <c r="B691" s="54"/>
      <c r="C691" s="54"/>
      <c r="D691" s="139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</row>
    <row r="692" spans="1:28" ht="15.75" customHeight="1">
      <c r="A692" s="54"/>
      <c r="B692" s="54"/>
      <c r="C692" s="54"/>
      <c r="D692" s="139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</row>
    <row r="693" spans="1:28" ht="15.75" customHeight="1">
      <c r="A693" s="54"/>
      <c r="B693" s="54"/>
      <c r="C693" s="54"/>
      <c r="D693" s="139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</row>
    <row r="694" spans="1:28" ht="15.75" customHeight="1">
      <c r="A694" s="54"/>
      <c r="B694" s="54"/>
      <c r="C694" s="54"/>
      <c r="D694" s="139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</row>
    <row r="695" spans="1:28" ht="15.75" customHeight="1">
      <c r="A695" s="54"/>
      <c r="B695" s="54"/>
      <c r="C695" s="54"/>
      <c r="D695" s="139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</row>
    <row r="696" spans="1:28" ht="15.75" customHeight="1">
      <c r="A696" s="54"/>
      <c r="B696" s="54"/>
      <c r="C696" s="54"/>
      <c r="D696" s="139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</row>
    <row r="697" spans="1:28" ht="15.75" customHeight="1">
      <c r="A697" s="54"/>
      <c r="B697" s="54"/>
      <c r="C697" s="54"/>
      <c r="D697" s="139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</row>
    <row r="698" spans="1:28" ht="15.75" customHeight="1">
      <c r="A698" s="54"/>
      <c r="B698" s="54"/>
      <c r="C698" s="54"/>
      <c r="D698" s="139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</row>
    <row r="699" spans="1:28" ht="15.75" customHeight="1">
      <c r="A699" s="54"/>
      <c r="B699" s="54"/>
      <c r="C699" s="54"/>
      <c r="D699" s="139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</row>
    <row r="700" spans="1:28" ht="15.75" customHeight="1">
      <c r="A700" s="54"/>
      <c r="B700" s="54"/>
      <c r="C700" s="54"/>
      <c r="D700" s="139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</row>
    <row r="701" spans="1:28" ht="15.75" customHeight="1">
      <c r="A701" s="54"/>
      <c r="B701" s="54"/>
      <c r="C701" s="54"/>
      <c r="D701" s="139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</row>
    <row r="702" spans="1:28" ht="15.75" customHeight="1">
      <c r="A702" s="54"/>
      <c r="B702" s="54"/>
      <c r="C702" s="54"/>
      <c r="D702" s="139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</row>
    <row r="703" spans="1:28" ht="15.75" customHeight="1">
      <c r="A703" s="54"/>
      <c r="B703" s="54"/>
      <c r="C703" s="54"/>
      <c r="D703" s="139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</row>
    <row r="704" spans="1:28" ht="15.75" customHeight="1">
      <c r="A704" s="54"/>
      <c r="B704" s="54"/>
      <c r="C704" s="54"/>
      <c r="D704" s="139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</row>
    <row r="705" spans="1:28" ht="15.75" customHeight="1">
      <c r="A705" s="54"/>
      <c r="B705" s="54"/>
      <c r="C705" s="54"/>
      <c r="D705" s="139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</row>
    <row r="706" spans="1:28" ht="15.75" customHeight="1">
      <c r="A706" s="54"/>
      <c r="B706" s="54"/>
      <c r="C706" s="54"/>
      <c r="D706" s="139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</row>
    <row r="707" spans="1:28" ht="15.75" customHeight="1">
      <c r="A707" s="54"/>
      <c r="B707" s="54"/>
      <c r="C707" s="54"/>
      <c r="D707" s="139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</row>
    <row r="708" spans="1:28" ht="15.75" customHeight="1">
      <c r="A708" s="54"/>
      <c r="B708" s="54"/>
      <c r="C708" s="54"/>
      <c r="D708" s="139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</row>
    <row r="709" spans="1:28" ht="15.75" customHeight="1">
      <c r="A709" s="54"/>
      <c r="B709" s="54"/>
      <c r="C709" s="54"/>
      <c r="D709" s="139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</row>
    <row r="710" spans="1:28" ht="15.75" customHeight="1">
      <c r="A710" s="54"/>
      <c r="B710" s="54"/>
      <c r="C710" s="54"/>
      <c r="D710" s="139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</row>
    <row r="711" spans="1:28" ht="15.75" customHeight="1">
      <c r="A711" s="54"/>
      <c r="B711" s="54"/>
      <c r="C711" s="54"/>
      <c r="D711" s="139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</row>
    <row r="712" spans="1:28" ht="15.75" customHeight="1">
      <c r="A712" s="54"/>
      <c r="B712" s="54"/>
      <c r="C712" s="54"/>
      <c r="D712" s="139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</row>
    <row r="713" spans="1:28" ht="15.75" customHeight="1">
      <c r="A713" s="54"/>
      <c r="B713" s="54"/>
      <c r="C713" s="54"/>
      <c r="D713" s="139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</row>
    <row r="714" spans="1:28" ht="15.75" customHeight="1">
      <c r="A714" s="54"/>
      <c r="B714" s="54"/>
      <c r="C714" s="54"/>
      <c r="D714" s="139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</row>
    <row r="715" spans="1:28" ht="15.75" customHeight="1">
      <c r="A715" s="54"/>
      <c r="B715" s="54"/>
      <c r="C715" s="54"/>
      <c r="D715" s="139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</row>
    <row r="716" spans="1:28" ht="15.75" customHeight="1">
      <c r="A716" s="54"/>
      <c r="B716" s="54"/>
      <c r="C716" s="54"/>
      <c r="D716" s="139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</row>
    <row r="717" spans="1:28" ht="15.75" customHeight="1">
      <c r="A717" s="54"/>
      <c r="B717" s="54"/>
      <c r="C717" s="54"/>
      <c r="D717" s="139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</row>
    <row r="718" spans="1:28" ht="15.75" customHeight="1">
      <c r="A718" s="54"/>
      <c r="B718" s="54"/>
      <c r="C718" s="54"/>
      <c r="D718" s="139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</row>
    <row r="719" spans="1:28" ht="15.75" customHeight="1">
      <c r="A719" s="54"/>
      <c r="B719" s="54"/>
      <c r="C719" s="54"/>
      <c r="D719" s="139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</row>
    <row r="720" spans="1:28" ht="15.75" customHeight="1">
      <c r="A720" s="54"/>
      <c r="B720" s="54"/>
      <c r="C720" s="54"/>
      <c r="D720" s="139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</row>
    <row r="721" spans="1:28" ht="15.75" customHeight="1">
      <c r="A721" s="54"/>
      <c r="B721" s="54"/>
      <c r="C721" s="54"/>
      <c r="D721" s="139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</row>
    <row r="722" spans="1:28" ht="15.75" customHeight="1">
      <c r="A722" s="54"/>
      <c r="B722" s="54"/>
      <c r="C722" s="54"/>
      <c r="D722" s="139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</row>
    <row r="723" spans="1:28" ht="15.75" customHeight="1">
      <c r="A723" s="54"/>
      <c r="B723" s="54"/>
      <c r="C723" s="54"/>
      <c r="D723" s="139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</row>
    <row r="724" spans="1:28" ht="15.75" customHeight="1">
      <c r="A724" s="54"/>
      <c r="B724" s="54"/>
      <c r="C724" s="54"/>
      <c r="D724" s="139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</row>
    <row r="725" spans="1:28" ht="15.75" customHeight="1">
      <c r="A725" s="54"/>
      <c r="B725" s="54"/>
      <c r="C725" s="54"/>
      <c r="D725" s="139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</row>
    <row r="726" spans="1:28" ht="15.75" customHeight="1">
      <c r="A726" s="54"/>
      <c r="B726" s="54"/>
      <c r="C726" s="54"/>
      <c r="D726" s="139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</row>
    <row r="727" spans="1:28" ht="15.75" customHeight="1">
      <c r="A727" s="54"/>
      <c r="B727" s="54"/>
      <c r="C727" s="54"/>
      <c r="D727" s="139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</row>
    <row r="728" spans="1:28" ht="15.75" customHeight="1">
      <c r="A728" s="54"/>
      <c r="B728" s="54"/>
      <c r="C728" s="54"/>
      <c r="D728" s="139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</row>
    <row r="729" spans="1:28" ht="15.75" customHeight="1">
      <c r="A729" s="54"/>
      <c r="B729" s="54"/>
      <c r="C729" s="54"/>
      <c r="D729" s="139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</row>
    <row r="730" spans="1:28" ht="15.75" customHeight="1">
      <c r="A730" s="54"/>
      <c r="B730" s="54"/>
      <c r="C730" s="54"/>
      <c r="D730" s="139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</row>
    <row r="731" spans="1:28" ht="15.75" customHeight="1">
      <c r="A731" s="54"/>
      <c r="B731" s="54"/>
      <c r="C731" s="54"/>
      <c r="D731" s="139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</row>
    <row r="732" spans="1:28" ht="15.75" customHeight="1">
      <c r="A732" s="54"/>
      <c r="B732" s="54"/>
      <c r="C732" s="54"/>
      <c r="D732" s="139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</row>
    <row r="733" spans="1:28" ht="15.75" customHeight="1">
      <c r="A733" s="54"/>
      <c r="B733" s="54"/>
      <c r="C733" s="54"/>
      <c r="D733" s="139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</row>
    <row r="734" spans="1:28" ht="15.75" customHeight="1">
      <c r="A734" s="54"/>
      <c r="B734" s="54"/>
      <c r="C734" s="54"/>
      <c r="D734" s="139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</row>
    <row r="735" spans="1:28" ht="15.75" customHeight="1">
      <c r="A735" s="54"/>
      <c r="B735" s="54"/>
      <c r="C735" s="54"/>
      <c r="D735" s="139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</row>
    <row r="736" spans="1:28" ht="15.75" customHeight="1">
      <c r="A736" s="54"/>
      <c r="B736" s="54"/>
      <c r="C736" s="54"/>
      <c r="D736" s="139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</row>
    <row r="737" spans="1:28" ht="15.75" customHeight="1">
      <c r="A737" s="54"/>
      <c r="B737" s="54"/>
      <c r="C737" s="54"/>
      <c r="D737" s="139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</row>
    <row r="738" spans="1:28" ht="15.75" customHeight="1">
      <c r="A738" s="54"/>
      <c r="B738" s="54"/>
      <c r="C738" s="54"/>
      <c r="D738" s="139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</row>
    <row r="739" spans="1:28" ht="15.75" customHeight="1">
      <c r="A739" s="54"/>
      <c r="B739" s="54"/>
      <c r="C739" s="54"/>
      <c r="D739" s="139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</row>
    <row r="740" spans="1:28" ht="15.75" customHeight="1">
      <c r="A740" s="54"/>
      <c r="B740" s="54"/>
      <c r="C740" s="54"/>
      <c r="D740" s="139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</row>
    <row r="741" spans="1:28" ht="15.75" customHeight="1">
      <c r="A741" s="54"/>
      <c r="B741" s="54"/>
      <c r="C741" s="54"/>
      <c r="D741" s="139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</row>
    <row r="742" spans="1:28" ht="15.75" customHeight="1">
      <c r="A742" s="54"/>
      <c r="B742" s="54"/>
      <c r="C742" s="54"/>
      <c r="D742" s="139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</row>
    <row r="743" spans="1:28" ht="15.75" customHeight="1">
      <c r="A743" s="54"/>
      <c r="B743" s="54"/>
      <c r="C743" s="54"/>
      <c r="D743" s="139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</row>
    <row r="744" spans="1:28" ht="15.75" customHeight="1">
      <c r="A744" s="54"/>
      <c r="B744" s="54"/>
      <c r="C744" s="54"/>
      <c r="D744" s="139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</row>
    <row r="745" spans="1:28" ht="15.75" customHeight="1">
      <c r="A745" s="54"/>
      <c r="B745" s="54"/>
      <c r="C745" s="54"/>
      <c r="D745" s="139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</row>
    <row r="746" spans="1:28" ht="15.75" customHeight="1">
      <c r="A746" s="54"/>
      <c r="B746" s="54"/>
      <c r="C746" s="54"/>
      <c r="D746" s="139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</row>
    <row r="747" spans="1:28" ht="15.75" customHeight="1">
      <c r="A747" s="54"/>
      <c r="B747" s="54"/>
      <c r="C747" s="54"/>
      <c r="D747" s="139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</row>
    <row r="748" spans="1:28" ht="15.75" customHeight="1">
      <c r="A748" s="54"/>
      <c r="B748" s="54"/>
      <c r="C748" s="54"/>
      <c r="D748" s="139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</row>
    <row r="749" spans="1:28" ht="15.75" customHeight="1">
      <c r="A749" s="54"/>
      <c r="B749" s="54"/>
      <c r="C749" s="54"/>
      <c r="D749" s="139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</row>
    <row r="750" spans="1:28" ht="15.75" customHeight="1">
      <c r="A750" s="54"/>
      <c r="B750" s="54"/>
      <c r="C750" s="54"/>
      <c r="D750" s="139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</row>
    <row r="751" spans="1:28" ht="15.75" customHeight="1">
      <c r="A751" s="54"/>
      <c r="B751" s="54"/>
      <c r="C751" s="54"/>
      <c r="D751" s="139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</row>
    <row r="752" spans="1:28" ht="15.75" customHeight="1">
      <c r="A752" s="54"/>
      <c r="B752" s="54"/>
      <c r="C752" s="54"/>
      <c r="D752" s="139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</row>
    <row r="753" spans="1:28" ht="15.75" customHeight="1">
      <c r="A753" s="54"/>
      <c r="B753" s="54"/>
      <c r="C753" s="54"/>
      <c r="D753" s="139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</row>
    <row r="754" spans="1:28" ht="15.75" customHeight="1">
      <c r="A754" s="54"/>
      <c r="B754" s="54"/>
      <c r="C754" s="54"/>
      <c r="D754" s="139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</row>
    <row r="755" spans="1:28" ht="15.75" customHeight="1">
      <c r="A755" s="54"/>
      <c r="B755" s="54"/>
      <c r="C755" s="54"/>
      <c r="D755" s="139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</row>
    <row r="756" spans="1:28" ht="15.75" customHeight="1">
      <c r="A756" s="54"/>
      <c r="B756" s="54"/>
      <c r="C756" s="54"/>
      <c r="D756" s="139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</row>
    <row r="757" spans="1:28" ht="15.75" customHeight="1">
      <c r="A757" s="54"/>
      <c r="B757" s="54"/>
      <c r="C757" s="54"/>
      <c r="D757" s="139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</row>
    <row r="758" spans="1:28" ht="15.75" customHeight="1">
      <c r="A758" s="54"/>
      <c r="B758" s="54"/>
      <c r="C758" s="54"/>
      <c r="D758" s="139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</row>
    <row r="759" spans="1:28" ht="15.75" customHeight="1">
      <c r="A759" s="54"/>
      <c r="B759" s="54"/>
      <c r="C759" s="54"/>
      <c r="D759" s="139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</row>
    <row r="760" spans="1:28" ht="15.75" customHeight="1">
      <c r="A760" s="54"/>
      <c r="B760" s="54"/>
      <c r="C760" s="54"/>
      <c r="D760" s="139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</row>
    <row r="761" spans="1:28" ht="15.75" customHeight="1">
      <c r="A761" s="54"/>
      <c r="B761" s="54"/>
      <c r="C761" s="54"/>
      <c r="D761" s="139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</row>
    <row r="762" spans="1:28" ht="15.75" customHeight="1">
      <c r="A762" s="54"/>
      <c r="B762" s="54"/>
      <c r="C762" s="54"/>
      <c r="D762" s="139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</row>
    <row r="763" spans="1:28" ht="15.75" customHeight="1">
      <c r="A763" s="54"/>
      <c r="B763" s="54"/>
      <c r="C763" s="54"/>
      <c r="D763" s="139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</row>
    <row r="764" spans="1:28" ht="15.75" customHeight="1">
      <c r="A764" s="54"/>
      <c r="B764" s="54"/>
      <c r="C764" s="54"/>
      <c r="D764" s="139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</row>
    <row r="765" spans="1:28" ht="15.75" customHeight="1">
      <c r="A765" s="54"/>
      <c r="B765" s="54"/>
      <c r="C765" s="54"/>
      <c r="D765" s="139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</row>
    <row r="766" spans="1:28" ht="15.75" customHeight="1">
      <c r="A766" s="54"/>
      <c r="B766" s="54"/>
      <c r="C766" s="54"/>
      <c r="D766" s="139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</row>
    <row r="767" spans="1:28" ht="15.75" customHeight="1">
      <c r="A767" s="54"/>
      <c r="B767" s="54"/>
      <c r="C767" s="54"/>
      <c r="D767" s="139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</row>
    <row r="768" spans="1:28" ht="15.75" customHeight="1">
      <c r="A768" s="54"/>
      <c r="B768" s="54"/>
      <c r="C768" s="54"/>
      <c r="D768" s="139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</row>
    <row r="769" spans="1:28" ht="15.75" customHeight="1">
      <c r="A769" s="54"/>
      <c r="B769" s="54"/>
      <c r="C769" s="54"/>
      <c r="D769" s="139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</row>
    <row r="770" spans="1:28" ht="15.75" customHeight="1">
      <c r="A770" s="54"/>
      <c r="B770" s="54"/>
      <c r="C770" s="54"/>
      <c r="D770" s="139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</row>
    <row r="771" spans="1:28" ht="15.75" customHeight="1">
      <c r="A771" s="54"/>
      <c r="B771" s="54"/>
      <c r="C771" s="54"/>
      <c r="D771" s="139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</row>
    <row r="772" spans="1:28" ht="15.75" customHeight="1">
      <c r="A772" s="54"/>
      <c r="B772" s="54"/>
      <c r="C772" s="54"/>
      <c r="D772" s="139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</row>
    <row r="773" spans="1:28" ht="15.75" customHeight="1">
      <c r="A773" s="54"/>
      <c r="B773" s="54"/>
      <c r="C773" s="54"/>
      <c r="D773" s="139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</row>
    <row r="774" spans="1:28" ht="15.75" customHeight="1">
      <c r="A774" s="54"/>
      <c r="B774" s="54"/>
      <c r="C774" s="54"/>
      <c r="D774" s="139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</row>
    <row r="775" spans="1:28" ht="15.75" customHeight="1">
      <c r="A775" s="54"/>
      <c r="B775" s="54"/>
      <c r="C775" s="54"/>
      <c r="D775" s="139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</row>
    <row r="776" spans="1:28" ht="15.75" customHeight="1">
      <c r="A776" s="54"/>
      <c r="B776" s="54"/>
      <c r="C776" s="54"/>
      <c r="D776" s="139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</row>
    <row r="777" spans="1:28" ht="15.75" customHeight="1">
      <c r="A777" s="54"/>
      <c r="B777" s="54"/>
      <c r="C777" s="54"/>
      <c r="D777" s="139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</row>
    <row r="778" spans="1:28" ht="15.75" customHeight="1">
      <c r="A778" s="54"/>
      <c r="B778" s="54"/>
      <c r="C778" s="54"/>
      <c r="D778" s="139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</row>
    <row r="779" spans="1:28" ht="15.75" customHeight="1">
      <c r="A779" s="54"/>
      <c r="B779" s="54"/>
      <c r="C779" s="54"/>
      <c r="D779" s="139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</row>
    <row r="780" spans="1:28" ht="15.75" customHeight="1">
      <c r="A780" s="54"/>
      <c r="B780" s="54"/>
      <c r="C780" s="54"/>
      <c r="D780" s="139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</row>
    <row r="781" spans="1:28" ht="15.75" customHeight="1">
      <c r="A781" s="54"/>
      <c r="B781" s="54"/>
      <c r="C781" s="54"/>
      <c r="D781" s="139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</row>
    <row r="782" spans="1:28" ht="15.75" customHeight="1">
      <c r="A782" s="54"/>
      <c r="B782" s="54"/>
      <c r="C782" s="54"/>
      <c r="D782" s="139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</row>
    <row r="783" spans="1:28" ht="15.75" customHeight="1">
      <c r="A783" s="54"/>
      <c r="B783" s="54"/>
      <c r="C783" s="54"/>
      <c r="D783" s="139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</row>
    <row r="784" spans="1:28" ht="15.75" customHeight="1">
      <c r="A784" s="54"/>
      <c r="B784" s="54"/>
      <c r="C784" s="54"/>
      <c r="D784" s="139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</row>
    <row r="785" spans="1:28" ht="15.75" customHeight="1">
      <c r="A785" s="54"/>
      <c r="B785" s="54"/>
      <c r="C785" s="54"/>
      <c r="D785" s="139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</row>
    <row r="786" spans="1:28" ht="15.75" customHeight="1">
      <c r="A786" s="54"/>
      <c r="B786" s="54"/>
      <c r="C786" s="54"/>
      <c r="D786" s="139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</row>
    <row r="787" spans="1:28" ht="15.75" customHeight="1">
      <c r="A787" s="54"/>
      <c r="B787" s="54"/>
      <c r="C787" s="54"/>
      <c r="D787" s="139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</row>
    <row r="788" spans="1:28" ht="15.75" customHeight="1">
      <c r="A788" s="54"/>
      <c r="B788" s="54"/>
      <c r="C788" s="54"/>
      <c r="D788" s="139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</row>
    <row r="789" spans="1:28" ht="15.75" customHeight="1">
      <c r="A789" s="54"/>
      <c r="B789" s="54"/>
      <c r="C789" s="54"/>
      <c r="D789" s="139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</row>
    <row r="790" spans="1:28" ht="15.75" customHeight="1">
      <c r="A790" s="54"/>
      <c r="B790" s="54"/>
      <c r="C790" s="54"/>
      <c r="D790" s="139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</row>
    <row r="791" spans="1:28" ht="15.75" customHeight="1">
      <c r="A791" s="54"/>
      <c r="B791" s="54"/>
      <c r="C791" s="54"/>
      <c r="D791" s="139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</row>
    <row r="792" spans="1:28" ht="15.75" customHeight="1">
      <c r="A792" s="54"/>
      <c r="B792" s="54"/>
      <c r="C792" s="54"/>
      <c r="D792" s="139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</row>
    <row r="793" spans="1:28" ht="15.75" customHeight="1">
      <c r="A793" s="54"/>
      <c r="B793" s="54"/>
      <c r="C793" s="54"/>
      <c r="D793" s="139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</row>
    <row r="794" spans="1:28" ht="15.75" customHeight="1">
      <c r="A794" s="54"/>
      <c r="B794" s="54"/>
      <c r="C794" s="54"/>
      <c r="D794" s="139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</row>
    <row r="795" spans="1:28" ht="15.75" customHeight="1">
      <c r="A795" s="54"/>
      <c r="B795" s="54"/>
      <c r="C795" s="54"/>
      <c r="D795" s="139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</row>
    <row r="796" spans="1:28" ht="15.75" customHeight="1">
      <c r="A796" s="54"/>
      <c r="B796" s="54"/>
      <c r="C796" s="54"/>
      <c r="D796" s="139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</row>
    <row r="797" spans="1:28" ht="15.75" customHeight="1">
      <c r="A797" s="54"/>
      <c r="B797" s="54"/>
      <c r="C797" s="54"/>
      <c r="D797" s="139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</row>
    <row r="798" spans="1:28" ht="15.75" customHeight="1">
      <c r="A798" s="54"/>
      <c r="B798" s="54"/>
      <c r="C798" s="54"/>
      <c r="D798" s="139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</row>
    <row r="799" spans="1:28" ht="15.75" customHeight="1">
      <c r="A799" s="54"/>
      <c r="B799" s="54"/>
      <c r="C799" s="54"/>
      <c r="D799" s="139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</row>
    <row r="800" spans="1:28" ht="15.75" customHeight="1">
      <c r="A800" s="54"/>
      <c r="B800" s="54"/>
      <c r="C800" s="54"/>
      <c r="D800" s="139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</row>
    <row r="801" spans="1:28" ht="15.75" customHeight="1">
      <c r="A801" s="54"/>
      <c r="B801" s="54"/>
      <c r="C801" s="54"/>
      <c r="D801" s="139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</row>
    <row r="802" spans="1:28" ht="15.75" customHeight="1">
      <c r="A802" s="54"/>
      <c r="B802" s="54"/>
      <c r="C802" s="54"/>
      <c r="D802" s="139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</row>
    <row r="803" spans="1:28" ht="15.75" customHeight="1">
      <c r="A803" s="54"/>
      <c r="B803" s="54"/>
      <c r="C803" s="54"/>
      <c r="D803" s="139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</row>
    <row r="804" spans="1:28" ht="15.75" customHeight="1">
      <c r="A804" s="54"/>
      <c r="B804" s="54"/>
      <c r="C804" s="54"/>
      <c r="D804" s="139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</row>
    <row r="805" spans="1:28" ht="15.75" customHeight="1">
      <c r="A805" s="54"/>
      <c r="B805" s="54"/>
      <c r="C805" s="54"/>
      <c r="D805" s="139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</row>
    <row r="806" spans="1:28" ht="15.75" customHeight="1">
      <c r="A806" s="54"/>
      <c r="B806" s="54"/>
      <c r="C806" s="54"/>
      <c r="D806" s="139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</row>
    <row r="807" spans="1:28" ht="15.75" customHeight="1">
      <c r="A807" s="54"/>
      <c r="B807" s="54"/>
      <c r="C807" s="54"/>
      <c r="D807" s="139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</row>
    <row r="808" spans="1:28" ht="15.75" customHeight="1">
      <c r="A808" s="54"/>
      <c r="B808" s="54"/>
      <c r="C808" s="54"/>
      <c r="D808" s="139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</row>
    <row r="809" spans="1:28" ht="15.75" customHeight="1">
      <c r="A809" s="54"/>
      <c r="B809" s="54"/>
      <c r="C809" s="54"/>
      <c r="D809" s="139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</row>
    <row r="810" spans="1:28" ht="15.75" customHeight="1">
      <c r="A810" s="54"/>
      <c r="B810" s="54"/>
      <c r="C810" s="54"/>
      <c r="D810" s="139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</row>
    <row r="811" spans="1:28" ht="15.75" customHeight="1">
      <c r="A811" s="54"/>
      <c r="B811" s="54"/>
      <c r="C811" s="54"/>
      <c r="D811" s="139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</row>
    <row r="812" spans="1:28" ht="15.75" customHeight="1">
      <c r="A812" s="54"/>
      <c r="B812" s="54"/>
      <c r="C812" s="54"/>
      <c r="D812" s="139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</row>
    <row r="813" spans="1:28" ht="15.75" customHeight="1">
      <c r="A813" s="54"/>
      <c r="B813" s="54"/>
      <c r="C813" s="54"/>
      <c r="D813" s="139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</row>
    <row r="814" spans="1:28" ht="15.75" customHeight="1">
      <c r="A814" s="54"/>
      <c r="B814" s="54"/>
      <c r="C814" s="54"/>
      <c r="D814" s="139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</row>
    <row r="815" spans="1:28" ht="15.75" customHeight="1">
      <c r="A815" s="54"/>
      <c r="B815" s="54"/>
      <c r="C815" s="54"/>
      <c r="D815" s="139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</row>
    <row r="816" spans="1:28" ht="15.75" customHeight="1">
      <c r="A816" s="54"/>
      <c r="B816" s="54"/>
      <c r="C816" s="54"/>
      <c r="D816" s="139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</row>
    <row r="817" spans="1:28" ht="15.75" customHeight="1">
      <c r="A817" s="54"/>
      <c r="B817" s="54"/>
      <c r="C817" s="54"/>
      <c r="D817" s="139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</row>
    <row r="818" spans="1:28" ht="15.75" customHeight="1">
      <c r="A818" s="54"/>
      <c r="B818" s="54"/>
      <c r="C818" s="54"/>
      <c r="D818" s="139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</row>
    <row r="819" spans="1:28" ht="15.75" customHeight="1">
      <c r="A819" s="54"/>
      <c r="B819" s="54"/>
      <c r="C819" s="54"/>
      <c r="D819" s="139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</row>
    <row r="820" spans="1:28" ht="15.75" customHeight="1">
      <c r="A820" s="54"/>
      <c r="B820" s="54"/>
      <c r="C820" s="54"/>
      <c r="D820" s="139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</row>
    <row r="821" spans="1:28" ht="15.75" customHeight="1">
      <c r="A821" s="54"/>
      <c r="B821" s="54"/>
      <c r="C821" s="54"/>
      <c r="D821" s="139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</row>
    <row r="822" spans="1:28" ht="15.75" customHeight="1">
      <c r="A822" s="54"/>
      <c r="B822" s="54"/>
      <c r="C822" s="54"/>
      <c r="D822" s="139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</row>
    <row r="823" spans="1:28" ht="15.75" customHeight="1">
      <c r="A823" s="54"/>
      <c r="B823" s="54"/>
      <c r="C823" s="54"/>
      <c r="D823" s="139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</row>
    <row r="824" spans="1:28" ht="15.75" customHeight="1">
      <c r="A824" s="54"/>
      <c r="B824" s="54"/>
      <c r="C824" s="54"/>
      <c r="D824" s="139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</row>
    <row r="825" spans="1:28" ht="15.75" customHeight="1">
      <c r="A825" s="54"/>
      <c r="B825" s="54"/>
      <c r="C825" s="54"/>
      <c r="D825" s="139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</row>
    <row r="826" spans="1:28" ht="15.75" customHeight="1">
      <c r="A826" s="54"/>
      <c r="B826" s="54"/>
      <c r="C826" s="54"/>
      <c r="D826" s="139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</row>
    <row r="827" spans="1:28" ht="15.75" customHeight="1">
      <c r="A827" s="54"/>
      <c r="B827" s="54"/>
      <c r="C827" s="54"/>
      <c r="D827" s="139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</row>
    <row r="828" spans="1:28" ht="15.75" customHeight="1">
      <c r="A828" s="54"/>
      <c r="B828" s="54"/>
      <c r="C828" s="54"/>
      <c r="D828" s="139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</row>
    <row r="829" spans="1:28" ht="15.75" customHeight="1">
      <c r="A829" s="54"/>
      <c r="B829" s="54"/>
      <c r="C829" s="54"/>
      <c r="D829" s="139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</row>
    <row r="830" spans="1:28" ht="15.75" customHeight="1">
      <c r="A830" s="54"/>
      <c r="B830" s="54"/>
      <c r="C830" s="54"/>
      <c r="D830" s="139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</row>
    <row r="831" spans="1:28" ht="15.75" customHeight="1">
      <c r="A831" s="54"/>
      <c r="B831" s="54"/>
      <c r="C831" s="54"/>
      <c r="D831" s="139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</row>
    <row r="832" spans="1:28" ht="15.75" customHeight="1">
      <c r="A832" s="54"/>
      <c r="B832" s="54"/>
      <c r="C832" s="54"/>
      <c r="D832" s="139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</row>
    <row r="833" spans="1:28" ht="15.75" customHeight="1">
      <c r="A833" s="54"/>
      <c r="B833" s="54"/>
      <c r="C833" s="54"/>
      <c r="D833" s="139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</row>
    <row r="834" spans="1:28" ht="15.75" customHeight="1">
      <c r="A834" s="54"/>
      <c r="B834" s="54"/>
      <c r="C834" s="54"/>
      <c r="D834" s="139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</row>
    <row r="835" spans="1:28" ht="15.75" customHeight="1">
      <c r="A835" s="54"/>
      <c r="B835" s="54"/>
      <c r="C835" s="54"/>
      <c r="D835" s="139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</row>
    <row r="836" spans="1:28" ht="15.75" customHeight="1">
      <c r="A836" s="54"/>
      <c r="B836" s="54"/>
      <c r="C836" s="54"/>
      <c r="D836" s="139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</row>
    <row r="837" spans="1:28" ht="15.75" customHeight="1">
      <c r="A837" s="54"/>
      <c r="B837" s="54"/>
      <c r="C837" s="54"/>
      <c r="D837" s="139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</row>
    <row r="838" spans="1:28" ht="15.75" customHeight="1">
      <c r="A838" s="54"/>
      <c r="B838" s="54"/>
      <c r="C838" s="54"/>
      <c r="D838" s="139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</row>
    <row r="839" spans="1:28" ht="15.75" customHeight="1">
      <c r="A839" s="54"/>
      <c r="B839" s="54"/>
      <c r="C839" s="54"/>
      <c r="D839" s="139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</row>
    <row r="840" spans="1:28" ht="15.75" customHeight="1">
      <c r="A840" s="54"/>
      <c r="B840" s="54"/>
      <c r="C840" s="54"/>
      <c r="D840" s="139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</row>
    <row r="841" spans="1:28" ht="15.75" customHeight="1">
      <c r="A841" s="54"/>
      <c r="B841" s="54"/>
      <c r="C841" s="54"/>
      <c r="D841" s="139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</row>
    <row r="842" spans="1:28" ht="15.75" customHeight="1">
      <c r="A842" s="54"/>
      <c r="B842" s="54"/>
      <c r="C842" s="54"/>
      <c r="D842" s="139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</row>
    <row r="843" spans="1:28" ht="15.75" customHeight="1">
      <c r="A843" s="54"/>
      <c r="B843" s="54"/>
      <c r="C843" s="54"/>
      <c r="D843" s="139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</row>
    <row r="844" spans="1:28" ht="15.75" customHeight="1">
      <c r="A844" s="54"/>
      <c r="B844" s="54"/>
      <c r="C844" s="54"/>
      <c r="D844" s="139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</row>
    <row r="845" spans="1:28" ht="15.75" customHeight="1">
      <c r="A845" s="54"/>
      <c r="B845" s="54"/>
      <c r="C845" s="54"/>
      <c r="D845" s="139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</row>
    <row r="846" spans="1:28" ht="15.75" customHeight="1">
      <c r="A846" s="54"/>
      <c r="B846" s="54"/>
      <c r="C846" s="54"/>
      <c r="D846" s="139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</row>
    <row r="847" spans="1:28" ht="15.75" customHeight="1">
      <c r="A847" s="54"/>
      <c r="B847" s="54"/>
      <c r="C847" s="54"/>
      <c r="D847" s="139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</row>
    <row r="848" spans="1:28" ht="15.75" customHeight="1">
      <c r="A848" s="54"/>
      <c r="B848" s="54"/>
      <c r="C848" s="54"/>
      <c r="D848" s="139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</row>
    <row r="849" spans="1:28" ht="15.75" customHeight="1">
      <c r="A849" s="54"/>
      <c r="B849" s="54"/>
      <c r="C849" s="54"/>
      <c r="D849" s="139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</row>
    <row r="850" spans="1:28" ht="15.75" customHeight="1">
      <c r="A850" s="54"/>
      <c r="B850" s="54"/>
      <c r="C850" s="54"/>
      <c r="D850" s="139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</row>
    <row r="851" spans="1:28" ht="15.75" customHeight="1">
      <c r="A851" s="54"/>
      <c r="B851" s="54"/>
      <c r="C851" s="54"/>
      <c r="D851" s="139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</row>
    <row r="852" spans="1:28" ht="15.75" customHeight="1">
      <c r="A852" s="54"/>
      <c r="B852" s="54"/>
      <c r="C852" s="54"/>
      <c r="D852" s="139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</row>
    <row r="853" spans="1:28" ht="15.75" customHeight="1">
      <c r="A853" s="54"/>
      <c r="B853" s="54"/>
      <c r="C853" s="54"/>
      <c r="D853" s="139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</row>
    <row r="854" spans="1:28" ht="15.75" customHeight="1">
      <c r="A854" s="54"/>
      <c r="B854" s="54"/>
      <c r="C854" s="54"/>
      <c r="D854" s="139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</row>
    <row r="855" spans="1:28" ht="15.75" customHeight="1">
      <c r="A855" s="54"/>
      <c r="B855" s="54"/>
      <c r="C855" s="54"/>
      <c r="D855" s="139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</row>
    <row r="856" spans="1:28" ht="15.75" customHeight="1">
      <c r="A856" s="54"/>
      <c r="B856" s="54"/>
      <c r="C856" s="54"/>
      <c r="D856" s="139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</row>
    <row r="857" spans="1:28" ht="15.75" customHeight="1">
      <c r="A857" s="54"/>
      <c r="B857" s="54"/>
      <c r="C857" s="54"/>
      <c r="D857" s="139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</row>
    <row r="858" spans="1:28" ht="15.75" customHeight="1">
      <c r="A858" s="54"/>
      <c r="B858" s="54"/>
      <c r="C858" s="54"/>
      <c r="D858" s="139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</row>
    <row r="859" spans="1:28" ht="15.75" customHeight="1">
      <c r="A859" s="54"/>
      <c r="B859" s="54"/>
      <c r="C859" s="54"/>
      <c r="D859" s="139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</row>
    <row r="860" spans="1:28" ht="15.75" customHeight="1">
      <c r="A860" s="54"/>
      <c r="B860" s="54"/>
      <c r="C860" s="54"/>
      <c r="D860" s="139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</row>
    <row r="861" spans="1:28" ht="15.75" customHeight="1">
      <c r="A861" s="54"/>
      <c r="B861" s="54"/>
      <c r="C861" s="54"/>
      <c r="D861" s="139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</row>
    <row r="862" spans="1:28" ht="15.75" customHeight="1">
      <c r="A862" s="54"/>
      <c r="B862" s="54"/>
      <c r="C862" s="54"/>
      <c r="D862" s="139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</row>
    <row r="863" spans="1:28" ht="15.75" customHeight="1">
      <c r="A863" s="54"/>
      <c r="B863" s="54"/>
      <c r="C863" s="54"/>
      <c r="D863" s="139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</row>
    <row r="864" spans="1:28" ht="15.75" customHeight="1">
      <c r="A864" s="54"/>
      <c r="B864" s="54"/>
      <c r="C864" s="54"/>
      <c r="D864" s="139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</row>
    <row r="865" spans="1:28" ht="15.75" customHeight="1">
      <c r="A865" s="54"/>
      <c r="B865" s="54"/>
      <c r="C865" s="54"/>
      <c r="D865" s="139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</row>
    <row r="866" spans="1:28" ht="15.75" customHeight="1">
      <c r="A866" s="54"/>
      <c r="B866" s="54"/>
      <c r="C866" s="54"/>
      <c r="D866" s="139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</row>
    <row r="867" spans="1:28" ht="15.75" customHeight="1">
      <c r="A867" s="54"/>
      <c r="B867" s="54"/>
      <c r="C867" s="54"/>
      <c r="D867" s="139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</row>
    <row r="868" spans="1:28" ht="15.75" customHeight="1">
      <c r="A868" s="54"/>
      <c r="B868" s="54"/>
      <c r="C868" s="54"/>
      <c r="D868" s="139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</row>
    <row r="869" spans="1:28" ht="15.75" customHeight="1">
      <c r="A869" s="54"/>
      <c r="B869" s="54"/>
      <c r="C869" s="54"/>
      <c r="D869" s="139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</row>
    <row r="870" spans="1:28" ht="15.75" customHeight="1">
      <c r="A870" s="54"/>
      <c r="B870" s="54"/>
      <c r="C870" s="54"/>
      <c r="D870" s="139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</row>
    <row r="871" spans="1:28" ht="15.75" customHeight="1">
      <c r="A871" s="54"/>
      <c r="B871" s="54"/>
      <c r="C871" s="54"/>
      <c r="D871" s="139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</row>
    <row r="872" spans="1:28" ht="15.75" customHeight="1">
      <c r="A872" s="54"/>
      <c r="B872" s="54"/>
      <c r="C872" s="54"/>
      <c r="D872" s="139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</row>
    <row r="873" spans="1:28" ht="15.75" customHeight="1">
      <c r="A873" s="54"/>
      <c r="B873" s="54"/>
      <c r="C873" s="54"/>
      <c r="D873" s="139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</row>
    <row r="874" spans="1:28" ht="15.75" customHeight="1">
      <c r="A874" s="54"/>
      <c r="B874" s="54"/>
      <c r="C874" s="54"/>
      <c r="D874" s="139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</row>
    <row r="875" spans="1:28" ht="15.75" customHeight="1">
      <c r="A875" s="54"/>
      <c r="B875" s="54"/>
      <c r="C875" s="54"/>
      <c r="D875" s="139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</row>
    <row r="876" spans="1:28" ht="15.75" customHeight="1">
      <c r="A876" s="54"/>
      <c r="B876" s="54"/>
      <c r="C876" s="54"/>
      <c r="D876" s="139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</row>
    <row r="877" spans="1:28" ht="15.75" customHeight="1">
      <c r="A877" s="54"/>
      <c r="B877" s="54"/>
      <c r="C877" s="54"/>
      <c r="D877" s="139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</row>
    <row r="878" spans="1:28" ht="15.75" customHeight="1">
      <c r="A878" s="54"/>
      <c r="B878" s="54"/>
      <c r="C878" s="54"/>
      <c r="D878" s="139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</row>
    <row r="879" spans="1:28" ht="15.75" customHeight="1">
      <c r="A879" s="54"/>
      <c r="B879" s="54"/>
      <c r="C879" s="54"/>
      <c r="D879" s="139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</row>
    <row r="880" spans="1:28" ht="15.75" customHeight="1">
      <c r="A880" s="54"/>
      <c r="B880" s="54"/>
      <c r="C880" s="54"/>
      <c r="D880" s="139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</row>
    <row r="881" spans="1:28" ht="15.75" customHeight="1">
      <c r="A881" s="54"/>
      <c r="B881" s="54"/>
      <c r="C881" s="54"/>
      <c r="D881" s="139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</row>
    <row r="882" spans="1:28" ht="15.75" customHeight="1">
      <c r="A882" s="54"/>
      <c r="B882" s="54"/>
      <c r="C882" s="54"/>
      <c r="D882" s="139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</row>
    <row r="883" spans="1:28" ht="15.75" customHeight="1">
      <c r="A883" s="54"/>
      <c r="B883" s="54"/>
      <c r="C883" s="54"/>
      <c r="D883" s="139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</row>
    <row r="884" spans="1:28" ht="15.75" customHeight="1">
      <c r="A884" s="54"/>
      <c r="B884" s="54"/>
      <c r="C884" s="54"/>
      <c r="D884" s="139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</row>
    <row r="885" spans="1:28" ht="15.75" customHeight="1">
      <c r="A885" s="54"/>
      <c r="B885" s="54"/>
      <c r="C885" s="54"/>
      <c r="D885" s="139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</row>
    <row r="886" spans="1:28" ht="15.75" customHeight="1">
      <c r="A886" s="54"/>
      <c r="B886" s="54"/>
      <c r="C886" s="54"/>
      <c r="D886" s="139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</row>
    <row r="887" spans="1:28" ht="15.75" customHeight="1">
      <c r="A887" s="54"/>
      <c r="B887" s="54"/>
      <c r="C887" s="54"/>
      <c r="D887" s="139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</row>
    <row r="888" spans="1:28" ht="15.75" customHeight="1">
      <c r="A888" s="54"/>
      <c r="B888" s="54"/>
      <c r="C888" s="54"/>
      <c r="D888" s="139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</row>
    <row r="889" spans="1:28" ht="15.75" customHeight="1">
      <c r="A889" s="54"/>
      <c r="B889" s="54"/>
      <c r="C889" s="54"/>
      <c r="D889" s="139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</row>
    <row r="890" spans="1:28" ht="15.75" customHeight="1">
      <c r="A890" s="54"/>
      <c r="B890" s="54"/>
      <c r="C890" s="54"/>
      <c r="D890" s="139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</row>
    <row r="891" spans="1:28" ht="15.75" customHeight="1">
      <c r="A891" s="54"/>
      <c r="B891" s="54"/>
      <c r="C891" s="54"/>
      <c r="D891" s="139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</row>
    <row r="892" spans="1:28" ht="15.75" customHeight="1">
      <c r="A892" s="54"/>
      <c r="B892" s="54"/>
      <c r="C892" s="54"/>
      <c r="D892" s="139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</row>
    <row r="893" spans="1:28" ht="15.75" customHeight="1">
      <c r="A893" s="54"/>
      <c r="B893" s="54"/>
      <c r="C893" s="54"/>
      <c r="D893" s="139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</row>
    <row r="894" spans="1:28" ht="15.75" customHeight="1">
      <c r="A894" s="54"/>
      <c r="B894" s="54"/>
      <c r="C894" s="54"/>
      <c r="D894" s="139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</row>
    <row r="895" spans="1:28" ht="15.75" customHeight="1">
      <c r="A895" s="54"/>
      <c r="B895" s="54"/>
      <c r="C895" s="54"/>
      <c r="D895" s="139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</row>
    <row r="896" spans="1:28" ht="15.75" customHeight="1">
      <c r="A896" s="54"/>
      <c r="B896" s="54"/>
      <c r="C896" s="54"/>
      <c r="D896" s="139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</row>
    <row r="897" spans="1:28" ht="15.75" customHeight="1">
      <c r="A897" s="54"/>
      <c r="B897" s="54"/>
      <c r="C897" s="54"/>
      <c r="D897" s="139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</row>
    <row r="898" spans="1:28" ht="15.75" customHeight="1">
      <c r="A898" s="54"/>
      <c r="B898" s="54"/>
      <c r="C898" s="54"/>
      <c r="D898" s="139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</row>
    <row r="899" spans="1:28" ht="15.75" customHeight="1">
      <c r="A899" s="54"/>
      <c r="B899" s="54"/>
      <c r="C899" s="54"/>
      <c r="D899" s="139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</row>
    <row r="900" spans="1:28" ht="15.75" customHeight="1">
      <c r="A900" s="54"/>
      <c r="B900" s="54"/>
      <c r="C900" s="54"/>
      <c r="D900" s="139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</row>
    <row r="901" spans="1:28" ht="15.75" customHeight="1">
      <c r="A901" s="54"/>
      <c r="B901" s="54"/>
      <c r="C901" s="54"/>
      <c r="D901" s="139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</row>
    <row r="902" spans="1:28" ht="15.75" customHeight="1">
      <c r="A902" s="54"/>
      <c r="B902" s="54"/>
      <c r="C902" s="54"/>
      <c r="D902" s="139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</row>
    <row r="903" spans="1:28" ht="15.75" customHeight="1">
      <c r="A903" s="54"/>
      <c r="B903" s="54"/>
      <c r="C903" s="54"/>
      <c r="D903" s="139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</row>
    <row r="904" spans="1:28" ht="15.75" customHeight="1">
      <c r="A904" s="54"/>
      <c r="B904" s="54"/>
      <c r="C904" s="54"/>
      <c r="D904" s="139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</row>
    <row r="905" spans="1:28" ht="15.75" customHeight="1">
      <c r="A905" s="54"/>
      <c r="B905" s="54"/>
      <c r="C905" s="54"/>
      <c r="D905" s="139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</row>
    <row r="906" spans="1:28" ht="15.75" customHeight="1">
      <c r="A906" s="54"/>
      <c r="B906" s="54"/>
      <c r="C906" s="54"/>
      <c r="D906" s="139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</row>
    <row r="907" spans="1:28" ht="15.75" customHeight="1">
      <c r="A907" s="54"/>
      <c r="B907" s="54"/>
      <c r="C907" s="54"/>
      <c r="D907" s="139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</row>
    <row r="908" spans="1:28" ht="15.75" customHeight="1">
      <c r="A908" s="54"/>
      <c r="B908" s="54"/>
      <c r="C908" s="54"/>
      <c r="D908" s="139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</row>
    <row r="909" spans="1:28" ht="15.75" customHeight="1">
      <c r="A909" s="54"/>
      <c r="B909" s="54"/>
      <c r="C909" s="54"/>
      <c r="D909" s="139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</row>
    <row r="910" spans="1:28" ht="15.75" customHeight="1">
      <c r="A910" s="54"/>
      <c r="B910" s="54"/>
      <c r="C910" s="54"/>
      <c r="D910" s="139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</row>
    <row r="911" spans="1:28" ht="15.75" customHeight="1">
      <c r="A911" s="54"/>
      <c r="B911" s="54"/>
      <c r="C911" s="54"/>
      <c r="D911" s="139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</row>
    <row r="912" spans="1:28" ht="15.75" customHeight="1">
      <c r="A912" s="54"/>
      <c r="B912" s="54"/>
      <c r="C912" s="54"/>
      <c r="D912" s="139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</row>
    <row r="913" spans="1:28" ht="15.75" customHeight="1">
      <c r="A913" s="54"/>
      <c r="B913" s="54"/>
      <c r="C913" s="54"/>
      <c r="D913" s="139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</row>
    <row r="914" spans="1:28" ht="15.75" customHeight="1">
      <c r="A914" s="54"/>
      <c r="B914" s="54"/>
      <c r="C914" s="54"/>
      <c r="D914" s="139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</row>
    <row r="915" spans="1:28" ht="15.75" customHeight="1">
      <c r="A915" s="54"/>
      <c r="B915" s="54"/>
      <c r="C915" s="54"/>
      <c r="D915" s="139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</row>
    <row r="916" spans="1:28" ht="15.75" customHeight="1">
      <c r="A916" s="54"/>
      <c r="B916" s="54"/>
      <c r="C916" s="54"/>
      <c r="D916" s="139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</row>
    <row r="917" spans="1:28" ht="15.75" customHeight="1">
      <c r="A917" s="54"/>
      <c r="B917" s="54"/>
      <c r="C917" s="54"/>
      <c r="D917" s="139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</row>
    <row r="918" spans="1:28" ht="15.75" customHeight="1">
      <c r="A918" s="54"/>
      <c r="B918" s="54"/>
      <c r="C918" s="54"/>
      <c r="D918" s="139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</row>
    <row r="919" spans="1:28" ht="15.75" customHeight="1">
      <c r="A919" s="54"/>
      <c r="B919" s="54"/>
      <c r="C919" s="54"/>
      <c r="D919" s="139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</row>
    <row r="920" spans="1:28" ht="15.75" customHeight="1">
      <c r="A920" s="54"/>
      <c r="B920" s="54"/>
      <c r="C920" s="54"/>
      <c r="D920" s="139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</row>
    <row r="921" spans="1:28" ht="15.75" customHeight="1">
      <c r="A921" s="54"/>
      <c r="B921" s="54"/>
      <c r="C921" s="54"/>
      <c r="D921" s="139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</row>
    <row r="922" spans="1:28" ht="15.75" customHeight="1">
      <c r="A922" s="54"/>
      <c r="B922" s="54"/>
      <c r="C922" s="54"/>
      <c r="D922" s="139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</row>
    <row r="923" spans="1:28" ht="15.75" customHeight="1">
      <c r="A923" s="54"/>
      <c r="B923" s="54"/>
      <c r="C923" s="54"/>
      <c r="D923" s="139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</row>
    <row r="924" spans="1:28" ht="15.75" customHeight="1">
      <c r="A924" s="54"/>
      <c r="B924" s="54"/>
      <c r="C924" s="54"/>
      <c r="D924" s="139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</row>
    <row r="925" spans="1:28" ht="15.75" customHeight="1">
      <c r="A925" s="54"/>
      <c r="B925" s="54"/>
      <c r="C925" s="54"/>
      <c r="D925" s="139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</row>
    <row r="926" spans="1:28" ht="15.75" customHeight="1">
      <c r="A926" s="54"/>
      <c r="B926" s="54"/>
      <c r="C926" s="54"/>
      <c r="D926" s="139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</row>
    <row r="927" spans="1:28" ht="15.75" customHeight="1">
      <c r="A927" s="54"/>
      <c r="B927" s="54"/>
      <c r="C927" s="54"/>
      <c r="D927" s="139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</row>
    <row r="928" spans="1:28" ht="15.75" customHeight="1">
      <c r="A928" s="54"/>
      <c r="B928" s="54"/>
      <c r="C928" s="54"/>
      <c r="D928" s="139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</row>
    <row r="929" spans="1:28" ht="15.75" customHeight="1">
      <c r="A929" s="54"/>
      <c r="B929" s="54"/>
      <c r="C929" s="54"/>
      <c r="D929" s="139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</row>
    <row r="930" spans="1:28" ht="15.75" customHeight="1">
      <c r="A930" s="54"/>
      <c r="B930" s="54"/>
      <c r="C930" s="54"/>
      <c r="D930" s="139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</row>
    <row r="931" spans="1:28" ht="15.75" customHeight="1">
      <c r="A931" s="54"/>
      <c r="B931" s="54"/>
      <c r="C931" s="54"/>
      <c r="D931" s="139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</row>
    <row r="932" spans="1:28" ht="15.75" customHeight="1">
      <c r="A932" s="54"/>
      <c r="B932" s="54"/>
      <c r="C932" s="54"/>
      <c r="D932" s="139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</row>
    <row r="933" spans="1:28" ht="15.75" customHeight="1">
      <c r="A933" s="54"/>
      <c r="B933" s="54"/>
      <c r="C933" s="54"/>
      <c r="D933" s="139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</row>
    <row r="934" spans="1:28" ht="15.75" customHeight="1">
      <c r="A934" s="54"/>
      <c r="B934" s="54"/>
      <c r="C934" s="54"/>
      <c r="D934" s="139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</row>
    <row r="935" spans="1:28" ht="15.75" customHeight="1">
      <c r="A935" s="54"/>
      <c r="B935" s="54"/>
      <c r="C935" s="54"/>
      <c r="D935" s="139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</row>
    <row r="936" spans="1:28" ht="15.75" customHeight="1">
      <c r="A936" s="54"/>
      <c r="B936" s="54"/>
      <c r="C936" s="54"/>
      <c r="D936" s="139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</row>
    <row r="937" spans="1:28" ht="15.75" customHeight="1">
      <c r="A937" s="54"/>
      <c r="B937" s="54"/>
      <c r="C937" s="54"/>
      <c r="D937" s="139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</row>
    <row r="938" spans="1:28" ht="15.75" customHeight="1">
      <c r="A938" s="54"/>
      <c r="B938" s="54"/>
      <c r="C938" s="54"/>
      <c r="D938" s="139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</row>
    <row r="939" spans="1:28" ht="15.75" customHeight="1">
      <c r="A939" s="54"/>
      <c r="B939" s="54"/>
      <c r="C939" s="54"/>
      <c r="D939" s="139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</row>
    <row r="940" spans="1:28" ht="15.75" customHeight="1">
      <c r="A940" s="54"/>
      <c r="B940" s="54"/>
      <c r="C940" s="54"/>
      <c r="D940" s="139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</row>
    <row r="941" spans="1:28" ht="15.75" customHeight="1">
      <c r="A941" s="54"/>
      <c r="B941" s="54"/>
      <c r="C941" s="54"/>
      <c r="D941" s="139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</row>
    <row r="942" spans="1:28" ht="15.75" customHeight="1">
      <c r="A942" s="54"/>
      <c r="B942" s="54"/>
      <c r="C942" s="54"/>
      <c r="D942" s="139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</row>
    <row r="943" spans="1:28" ht="15.75" customHeight="1">
      <c r="A943" s="54"/>
      <c r="B943" s="54"/>
      <c r="C943" s="54"/>
      <c r="D943" s="139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</row>
    <row r="944" spans="1:28" ht="15.75" customHeight="1">
      <c r="A944" s="54"/>
      <c r="B944" s="54"/>
      <c r="C944" s="54"/>
      <c r="D944" s="139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</row>
    <row r="945" spans="1:28" ht="15.75" customHeight="1">
      <c r="A945" s="54"/>
      <c r="B945" s="54"/>
      <c r="C945" s="54"/>
      <c r="D945" s="139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</row>
    <row r="946" spans="1:28" ht="15.75" customHeight="1">
      <c r="A946" s="54"/>
      <c r="B946" s="54"/>
      <c r="C946" s="54"/>
      <c r="D946" s="139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</row>
    <row r="947" spans="1:28" ht="15.75" customHeight="1">
      <c r="A947" s="54"/>
      <c r="B947" s="54"/>
      <c r="C947" s="54"/>
      <c r="D947" s="139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</row>
    <row r="948" spans="1:28" ht="15.75" customHeight="1">
      <c r="A948" s="54"/>
      <c r="B948" s="54"/>
      <c r="C948" s="54"/>
      <c r="D948" s="139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</row>
    <row r="949" spans="1:28" ht="15.75" customHeight="1">
      <c r="A949" s="54"/>
      <c r="B949" s="54"/>
      <c r="C949" s="54"/>
      <c r="D949" s="139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</row>
    <row r="950" spans="1:28" ht="15.75" customHeight="1">
      <c r="A950" s="54"/>
      <c r="B950" s="54"/>
      <c r="C950" s="54"/>
      <c r="D950" s="139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</row>
    <row r="951" spans="1:28" ht="15.75" customHeight="1">
      <c r="A951" s="54"/>
      <c r="B951" s="54"/>
      <c r="C951" s="54"/>
      <c r="D951" s="139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</row>
    <row r="952" spans="1:28" ht="15.75" customHeight="1">
      <c r="A952" s="54"/>
      <c r="B952" s="54"/>
      <c r="C952" s="54"/>
      <c r="D952" s="139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</row>
    <row r="953" spans="1:28" ht="15.75" customHeight="1">
      <c r="A953" s="54"/>
      <c r="B953" s="54"/>
      <c r="C953" s="54"/>
      <c r="D953" s="139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</row>
    <row r="954" spans="1:28" ht="15.75" customHeight="1">
      <c r="A954" s="54"/>
      <c r="B954" s="54"/>
      <c r="C954" s="54"/>
      <c r="D954" s="139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</row>
    <row r="955" spans="1:28" ht="15.75" customHeight="1">
      <c r="A955" s="54"/>
      <c r="B955" s="54"/>
      <c r="C955" s="54"/>
      <c r="D955" s="139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</row>
    <row r="956" spans="1:28" ht="15.75" customHeight="1">
      <c r="A956" s="54"/>
      <c r="B956" s="54"/>
      <c r="C956" s="54"/>
      <c r="D956" s="139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</row>
    <row r="957" spans="1:28" ht="15.75" customHeight="1">
      <c r="A957" s="54"/>
      <c r="B957" s="54"/>
      <c r="C957" s="54"/>
      <c r="D957" s="139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</row>
    <row r="958" spans="1:28" ht="15.75" customHeight="1">
      <c r="A958" s="54"/>
      <c r="B958" s="54"/>
      <c r="C958" s="54"/>
      <c r="D958" s="139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</row>
    <row r="959" spans="1:28" ht="15.75" customHeight="1">
      <c r="A959" s="54"/>
      <c r="B959" s="54"/>
      <c r="C959" s="54"/>
      <c r="D959" s="139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</row>
    <row r="960" spans="1:28" ht="15.75" customHeight="1">
      <c r="A960" s="54"/>
      <c r="B960" s="54"/>
      <c r="C960" s="54"/>
      <c r="D960" s="139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</row>
    <row r="961" spans="1:28" ht="15.75" customHeight="1">
      <c r="A961" s="54"/>
      <c r="B961" s="54"/>
      <c r="C961" s="54"/>
      <c r="D961" s="139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</row>
    <row r="962" spans="1:28" ht="15.75" customHeight="1">
      <c r="A962" s="54"/>
      <c r="B962" s="54"/>
      <c r="C962" s="54"/>
      <c r="D962" s="139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</row>
    <row r="963" spans="1:28" ht="15.75" customHeight="1">
      <c r="A963" s="54"/>
      <c r="B963" s="54"/>
      <c r="C963" s="54"/>
      <c r="D963" s="139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</row>
    <row r="964" spans="1:28" ht="15.75" customHeight="1">
      <c r="A964" s="54"/>
      <c r="B964" s="54"/>
      <c r="C964" s="54"/>
      <c r="D964" s="139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</row>
    <row r="965" spans="1:28" ht="15.75" customHeight="1">
      <c r="A965" s="54"/>
      <c r="B965" s="54"/>
      <c r="C965" s="54"/>
      <c r="D965" s="139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</row>
    <row r="966" spans="1:28" ht="15.75" customHeight="1">
      <c r="A966" s="54"/>
      <c r="B966" s="54"/>
      <c r="C966" s="54"/>
      <c r="D966" s="139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</row>
    <row r="967" spans="1:28" ht="15.75" customHeight="1">
      <c r="A967" s="54"/>
      <c r="B967" s="54"/>
      <c r="C967" s="54"/>
      <c r="D967" s="139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</row>
    <row r="968" spans="1:28" ht="15.75" customHeight="1">
      <c r="A968" s="54"/>
      <c r="B968" s="54"/>
      <c r="C968" s="54"/>
      <c r="D968" s="139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</row>
    <row r="969" spans="1:28" ht="15.75" customHeight="1">
      <c r="A969" s="54"/>
      <c r="B969" s="54"/>
      <c r="C969" s="54"/>
      <c r="D969" s="139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</row>
    <row r="970" spans="1:28" ht="15.75" customHeight="1">
      <c r="A970" s="54"/>
      <c r="B970" s="54"/>
      <c r="C970" s="54"/>
      <c r="D970" s="139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</row>
    <row r="971" spans="1:28" ht="15.75" customHeight="1">
      <c r="A971" s="54"/>
      <c r="B971" s="54"/>
      <c r="C971" s="54"/>
      <c r="D971" s="139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</row>
    <row r="972" spans="1:28" ht="15.75" customHeight="1">
      <c r="A972" s="54"/>
      <c r="B972" s="54"/>
      <c r="C972" s="54"/>
      <c r="D972" s="139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</row>
    <row r="973" spans="1:28" ht="15.75" customHeight="1">
      <c r="A973" s="54"/>
      <c r="B973" s="54"/>
      <c r="C973" s="54"/>
      <c r="D973" s="139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</row>
    <row r="974" spans="1:28" ht="15.75" customHeight="1">
      <c r="A974" s="54"/>
      <c r="B974" s="54"/>
      <c r="C974" s="54"/>
      <c r="D974" s="139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</row>
    <row r="975" spans="1:28" ht="15.75" customHeight="1">
      <c r="A975" s="54"/>
      <c r="B975" s="54"/>
      <c r="C975" s="54"/>
      <c r="D975" s="139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</row>
    <row r="976" spans="1:28" ht="15.75" customHeight="1">
      <c r="A976" s="54"/>
      <c r="B976" s="54"/>
      <c r="C976" s="54"/>
      <c r="D976" s="139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</row>
    <row r="977" spans="1:28" ht="15.75" customHeight="1">
      <c r="A977" s="54"/>
      <c r="B977" s="54"/>
      <c r="C977" s="54"/>
      <c r="D977" s="139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</row>
    <row r="978" spans="1:28" ht="15.75" customHeight="1">
      <c r="A978" s="54"/>
      <c r="B978" s="54"/>
      <c r="C978" s="54"/>
      <c r="D978" s="139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</row>
    <row r="979" spans="1:28" ht="15.75" customHeight="1">
      <c r="A979" s="54"/>
      <c r="B979" s="54"/>
      <c r="C979" s="54"/>
      <c r="D979" s="139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</row>
    <row r="980" spans="1:28" ht="15.75" customHeight="1">
      <c r="A980" s="54"/>
      <c r="B980" s="54"/>
      <c r="C980" s="54"/>
      <c r="D980" s="139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</row>
    <row r="981" spans="1:28" ht="15.75" customHeight="1">
      <c r="A981" s="54"/>
      <c r="B981" s="54"/>
      <c r="C981" s="54"/>
      <c r="D981" s="139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</row>
    <row r="982" spans="1:28" ht="15.75" customHeight="1">
      <c r="A982" s="54"/>
      <c r="B982" s="54"/>
      <c r="C982" s="54"/>
      <c r="D982" s="139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</row>
    <row r="983" spans="1:28" ht="15.75" customHeight="1">
      <c r="A983" s="54"/>
      <c r="B983" s="54"/>
      <c r="C983" s="54"/>
      <c r="D983" s="139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</row>
    <row r="984" spans="1:28" ht="15.75" customHeight="1">
      <c r="A984" s="54"/>
      <c r="B984" s="54"/>
      <c r="C984" s="54"/>
      <c r="D984" s="139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</row>
    <row r="985" spans="1:28" ht="15.75" customHeight="1">
      <c r="A985" s="54"/>
      <c r="B985" s="54"/>
      <c r="C985" s="54"/>
      <c r="D985" s="139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</row>
    <row r="986" spans="1:28" ht="15.75" customHeight="1">
      <c r="A986" s="54"/>
      <c r="B986" s="54"/>
      <c r="C986" s="54"/>
      <c r="D986" s="139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</row>
    <row r="987" spans="1:28" ht="15.75" customHeight="1">
      <c r="A987" s="54"/>
      <c r="B987" s="54"/>
      <c r="C987" s="54"/>
      <c r="D987" s="139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</row>
    <row r="988" spans="1:28" ht="15.75" customHeight="1">
      <c r="A988" s="54"/>
      <c r="B988" s="54"/>
      <c r="C988" s="54"/>
      <c r="D988" s="139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</row>
    <row r="989" spans="1:28" ht="15.75" customHeight="1">
      <c r="A989" s="54"/>
      <c r="B989" s="54"/>
      <c r="C989" s="54"/>
      <c r="D989" s="139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</row>
    <row r="990" spans="1:28" ht="15.75" customHeight="1">
      <c r="A990" s="54"/>
      <c r="B990" s="54"/>
      <c r="C990" s="54"/>
      <c r="D990" s="139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</row>
    <row r="991" spans="1:28" ht="15.75" customHeight="1">
      <c r="A991" s="54"/>
      <c r="B991" s="54"/>
      <c r="C991" s="54"/>
      <c r="D991" s="139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</row>
    <row r="992" spans="1:28" ht="15.75" customHeight="1">
      <c r="A992" s="54"/>
      <c r="B992" s="54"/>
      <c r="C992" s="54"/>
      <c r="D992" s="139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</row>
    <row r="993" spans="1:28" ht="15.75" customHeight="1">
      <c r="A993" s="54"/>
      <c r="B993" s="54"/>
      <c r="C993" s="54"/>
      <c r="D993" s="139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</row>
    <row r="994" spans="1:28" ht="15.75" customHeight="1">
      <c r="A994" s="54"/>
      <c r="B994" s="54"/>
      <c r="C994" s="54"/>
      <c r="D994" s="139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</row>
    <row r="995" spans="1:28" ht="15.75" customHeight="1">
      <c r="A995" s="54"/>
      <c r="B995" s="54"/>
      <c r="C995" s="54"/>
      <c r="D995" s="139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</row>
    <row r="996" spans="1:28" ht="15.75" customHeight="1">
      <c r="A996" s="54"/>
      <c r="B996" s="54"/>
      <c r="C996" s="54"/>
      <c r="D996" s="139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</row>
    <row r="997" spans="1:28" ht="15.75" customHeight="1">
      <c r="A997" s="54"/>
      <c r="B997" s="54"/>
      <c r="C997" s="54"/>
      <c r="D997" s="139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</row>
    <row r="998" spans="1:28" ht="15.75" customHeight="1">
      <c r="A998" s="54"/>
      <c r="B998" s="54"/>
      <c r="C998" s="54"/>
      <c r="D998" s="139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</row>
    <row r="999" spans="1:28" ht="15.75" customHeight="1">
      <c r="A999" s="54"/>
      <c r="B999" s="54"/>
      <c r="C999" s="54"/>
      <c r="D999" s="139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</row>
  </sheetData>
  <mergeCells count="4">
    <mergeCell ref="A3:I3"/>
    <mergeCell ref="A4:I4"/>
    <mergeCell ref="A1:I1"/>
    <mergeCell ref="A2:I2"/>
  </mergeCells>
  <printOptions horizontalCentered="1"/>
  <pageMargins left="0.51181102362204722" right="0.39370078740157483" top="0.28999999999999998" bottom="0.27" header="0" footer="0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001"/>
  <sheetViews>
    <sheetView view="pageBreakPreview" topLeftCell="A73" zoomScale="60" zoomScaleNormal="80" workbookViewId="0">
      <selection activeCell="L10" sqref="L10"/>
    </sheetView>
  </sheetViews>
  <sheetFormatPr defaultColWidth="14.42578125" defaultRowHeight="15" customHeight="1"/>
  <cols>
    <col min="1" max="1" width="5.140625" customWidth="1"/>
    <col min="2" max="2" width="51.7109375" customWidth="1"/>
    <col min="3" max="3" width="18.85546875" customWidth="1"/>
    <col min="4" max="4" width="13.5703125" customWidth="1"/>
    <col min="5" max="5" width="13.85546875" customWidth="1"/>
    <col min="6" max="6" width="12.28515625" customWidth="1"/>
    <col min="7" max="7" width="14.7109375" customWidth="1"/>
    <col min="8" max="26" width="8.7109375" customWidth="1"/>
  </cols>
  <sheetData>
    <row r="1" spans="1:35" ht="45" customHeight="1">
      <c r="A1" s="193" t="s">
        <v>206</v>
      </c>
      <c r="B1" s="194"/>
      <c r="C1" s="194"/>
      <c r="D1" s="194"/>
      <c r="E1" s="194"/>
      <c r="F1" s="194"/>
      <c r="G1" s="19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35" ht="45" customHeight="1">
      <c r="A2" s="196"/>
      <c r="B2" s="197"/>
      <c r="C2" s="197"/>
      <c r="D2" s="197"/>
      <c r="E2" s="197"/>
      <c r="F2" s="197"/>
      <c r="G2" s="198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5" ht="11.25" customHeight="1" thickBot="1">
      <c r="A3" s="199"/>
      <c r="B3" s="200"/>
      <c r="C3" s="200"/>
      <c r="D3" s="200"/>
      <c r="E3" s="200"/>
      <c r="F3" s="200"/>
      <c r="G3" s="201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35" s="98" customFormat="1" ht="11.25" customHeight="1" thickBot="1">
      <c r="A4" s="145"/>
      <c r="B4" s="145"/>
      <c r="C4" s="145"/>
      <c r="D4" s="145"/>
      <c r="E4" s="145"/>
      <c r="F4" s="145"/>
      <c r="G4" s="14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35" ht="28.5" customHeight="1" thickBot="1">
      <c r="A5" s="207" t="s">
        <v>318</v>
      </c>
      <c r="B5" s="208"/>
      <c r="C5" s="208"/>
      <c r="D5" s="208"/>
      <c r="E5" s="208"/>
      <c r="F5" s="208"/>
      <c r="G5" s="208"/>
      <c r="H5" s="148"/>
      <c r="I5" s="149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</row>
    <row r="6" spans="1:35" s="98" customFormat="1" ht="33" customHeight="1" thickBot="1">
      <c r="A6" s="202" t="s">
        <v>323</v>
      </c>
      <c r="B6" s="203"/>
      <c r="C6" s="203"/>
      <c r="D6" s="203"/>
      <c r="E6" s="203"/>
      <c r="F6" s="203"/>
      <c r="G6" s="204"/>
      <c r="H6" s="146"/>
      <c r="I6" s="146"/>
      <c r="J6" s="147"/>
      <c r="K6" s="145"/>
      <c r="L6" s="145"/>
      <c r="M6" s="145"/>
      <c r="N6" s="145"/>
      <c r="O6" s="145"/>
      <c r="P6" s="14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</row>
    <row r="7" spans="1:35" ht="52.5" customHeight="1" thickBot="1">
      <c r="A7" s="205" t="s">
        <v>207</v>
      </c>
      <c r="B7" s="203"/>
      <c r="C7" s="66" t="s">
        <v>208</v>
      </c>
      <c r="D7" s="66" t="s">
        <v>209</v>
      </c>
      <c r="E7" s="66" t="s">
        <v>210</v>
      </c>
      <c r="F7" s="67" t="s">
        <v>211</v>
      </c>
      <c r="G7" s="68" t="s">
        <v>212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spans="1:35" ht="45" customHeight="1">
      <c r="A8" s="69">
        <v>1</v>
      </c>
      <c r="B8" s="70" t="s">
        <v>213</v>
      </c>
      <c r="C8" s="151" t="s">
        <v>214</v>
      </c>
      <c r="D8" s="71">
        <v>1</v>
      </c>
      <c r="E8" s="71">
        <v>2</v>
      </c>
      <c r="F8" s="71" t="s">
        <v>215</v>
      </c>
      <c r="G8" s="72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35" ht="45" customHeight="1">
      <c r="A9" s="73">
        <v>2</v>
      </c>
      <c r="B9" s="74" t="s">
        <v>216</v>
      </c>
      <c r="C9" s="152" t="s">
        <v>214</v>
      </c>
      <c r="D9" s="75">
        <v>1</v>
      </c>
      <c r="E9" s="75">
        <v>2</v>
      </c>
      <c r="F9" s="75" t="s">
        <v>215</v>
      </c>
      <c r="G9" s="7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35" ht="45" customHeight="1" thickBot="1">
      <c r="A10" s="73">
        <v>3</v>
      </c>
      <c r="B10" s="74" t="s">
        <v>217</v>
      </c>
      <c r="C10" s="152" t="s">
        <v>214</v>
      </c>
      <c r="D10" s="75">
        <v>1</v>
      </c>
      <c r="E10" s="75">
        <v>2</v>
      </c>
      <c r="F10" s="75" t="s">
        <v>215</v>
      </c>
      <c r="G10" s="150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spans="1:35" ht="45" customHeight="1">
      <c r="A11" s="69">
        <v>4</v>
      </c>
      <c r="B11" s="77" t="s">
        <v>218</v>
      </c>
      <c r="C11" s="152" t="s">
        <v>214</v>
      </c>
      <c r="D11" s="75">
        <v>1</v>
      </c>
      <c r="E11" s="75">
        <v>2</v>
      </c>
      <c r="F11" s="75" t="s">
        <v>215</v>
      </c>
      <c r="G11" s="150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spans="1:35" ht="45" customHeight="1">
      <c r="A12" s="73">
        <v>5</v>
      </c>
      <c r="B12" s="74" t="s">
        <v>219</v>
      </c>
      <c r="C12" s="152" t="s">
        <v>214</v>
      </c>
      <c r="D12" s="75">
        <v>1</v>
      </c>
      <c r="E12" s="75">
        <v>2</v>
      </c>
      <c r="F12" s="75" t="s">
        <v>215</v>
      </c>
      <c r="G12" s="150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spans="1:35" ht="45" customHeight="1" thickBot="1">
      <c r="A13" s="73">
        <v>6</v>
      </c>
      <c r="B13" s="74" t="s">
        <v>220</v>
      </c>
      <c r="C13" s="152" t="s">
        <v>214</v>
      </c>
      <c r="D13" s="75">
        <v>1</v>
      </c>
      <c r="E13" s="75">
        <v>2</v>
      </c>
      <c r="F13" s="75" t="s">
        <v>215</v>
      </c>
      <c r="G13" s="150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35" ht="45" customHeight="1">
      <c r="A14" s="69">
        <v>7</v>
      </c>
      <c r="B14" s="74" t="s">
        <v>221</v>
      </c>
      <c r="C14" s="152" t="s">
        <v>214</v>
      </c>
      <c r="D14" s="75">
        <v>1</v>
      </c>
      <c r="E14" s="75">
        <v>2</v>
      </c>
      <c r="F14" s="75" t="s">
        <v>215</v>
      </c>
      <c r="G14" s="150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spans="1:35" ht="45" customHeight="1">
      <c r="A15" s="73">
        <v>8</v>
      </c>
      <c r="B15" s="74" t="s">
        <v>222</v>
      </c>
      <c r="C15" s="152" t="s">
        <v>214</v>
      </c>
      <c r="D15" s="75">
        <v>1</v>
      </c>
      <c r="E15" s="75">
        <v>2</v>
      </c>
      <c r="F15" s="75" t="s">
        <v>215</v>
      </c>
      <c r="G15" s="76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spans="1:35" ht="45" customHeight="1" thickBot="1">
      <c r="A16" s="73">
        <v>9</v>
      </c>
      <c r="B16" s="74" t="s">
        <v>223</v>
      </c>
      <c r="C16" s="152" t="s">
        <v>214</v>
      </c>
      <c r="D16" s="75">
        <v>1</v>
      </c>
      <c r="E16" s="75">
        <v>2</v>
      </c>
      <c r="F16" s="75" t="s">
        <v>215</v>
      </c>
      <c r="G16" s="76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spans="1:26" ht="45" customHeight="1">
      <c r="A17" s="69">
        <v>10</v>
      </c>
      <c r="B17" s="74" t="s">
        <v>224</v>
      </c>
      <c r="C17" s="152" t="s">
        <v>214</v>
      </c>
      <c r="D17" s="75">
        <v>1</v>
      </c>
      <c r="E17" s="75">
        <v>2</v>
      </c>
      <c r="F17" s="75" t="s">
        <v>215</v>
      </c>
      <c r="G17" s="76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 ht="45" customHeight="1">
      <c r="A18" s="73">
        <v>11</v>
      </c>
      <c r="B18" s="74" t="s">
        <v>225</v>
      </c>
      <c r="C18" s="152" t="s">
        <v>214</v>
      </c>
      <c r="D18" s="75">
        <v>1</v>
      </c>
      <c r="E18" s="75">
        <v>2</v>
      </c>
      <c r="F18" s="75" t="s">
        <v>215</v>
      </c>
      <c r="G18" s="76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45" customHeight="1" thickBot="1">
      <c r="A19" s="73">
        <v>12</v>
      </c>
      <c r="B19" s="74" t="s">
        <v>226</v>
      </c>
      <c r="C19" s="152" t="s">
        <v>214</v>
      </c>
      <c r="D19" s="75">
        <v>1</v>
      </c>
      <c r="E19" s="75">
        <v>2</v>
      </c>
      <c r="F19" s="75" t="s">
        <v>215</v>
      </c>
      <c r="G19" s="76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45" customHeight="1">
      <c r="A20" s="69">
        <v>13</v>
      </c>
      <c r="B20" s="74" t="s">
        <v>227</v>
      </c>
      <c r="C20" s="152" t="s">
        <v>214</v>
      </c>
      <c r="D20" s="75">
        <v>1</v>
      </c>
      <c r="E20" s="75">
        <v>2</v>
      </c>
      <c r="F20" s="75" t="s">
        <v>215</v>
      </c>
      <c r="G20" s="76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 ht="45" customHeight="1">
      <c r="A21" s="73">
        <v>14</v>
      </c>
      <c r="B21" s="74" t="s">
        <v>228</v>
      </c>
      <c r="C21" s="152" t="s">
        <v>214</v>
      </c>
      <c r="D21" s="75">
        <v>1</v>
      </c>
      <c r="E21" s="75">
        <v>2</v>
      </c>
      <c r="F21" s="75" t="s">
        <v>215</v>
      </c>
      <c r="G21" s="76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45" customHeight="1" thickBot="1">
      <c r="A22" s="73">
        <v>15</v>
      </c>
      <c r="B22" s="77" t="s">
        <v>229</v>
      </c>
      <c r="C22" s="152" t="s">
        <v>214</v>
      </c>
      <c r="D22" s="75">
        <v>1</v>
      </c>
      <c r="E22" s="75">
        <v>2</v>
      </c>
      <c r="F22" s="75" t="s">
        <v>215</v>
      </c>
      <c r="G22" s="76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45" customHeight="1">
      <c r="A23" s="69">
        <v>16</v>
      </c>
      <c r="B23" s="74" t="s">
        <v>230</v>
      </c>
      <c r="C23" s="152" t="s">
        <v>214</v>
      </c>
      <c r="D23" s="75">
        <v>1</v>
      </c>
      <c r="E23" s="75">
        <v>2</v>
      </c>
      <c r="F23" s="75" t="s">
        <v>215</v>
      </c>
      <c r="G23" s="76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 ht="45" customHeight="1">
      <c r="A24" s="73">
        <v>17</v>
      </c>
      <c r="B24" s="77" t="s">
        <v>231</v>
      </c>
      <c r="C24" s="152" t="s">
        <v>214</v>
      </c>
      <c r="D24" s="75">
        <v>1</v>
      </c>
      <c r="E24" s="75">
        <v>2</v>
      </c>
      <c r="F24" s="75" t="s">
        <v>215</v>
      </c>
      <c r="G24" s="76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ht="45" customHeight="1" thickBot="1">
      <c r="A25" s="73">
        <v>18</v>
      </c>
      <c r="B25" s="74" t="s">
        <v>232</v>
      </c>
      <c r="C25" s="152" t="s">
        <v>214</v>
      </c>
      <c r="D25" s="75">
        <v>1</v>
      </c>
      <c r="E25" s="75">
        <v>2</v>
      </c>
      <c r="F25" s="75" t="s">
        <v>215</v>
      </c>
      <c r="G25" s="76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pans="1:26" ht="45" customHeight="1">
      <c r="A26" s="69">
        <v>19</v>
      </c>
      <c r="B26" s="74" t="s">
        <v>233</v>
      </c>
      <c r="C26" s="152" t="s">
        <v>214</v>
      </c>
      <c r="D26" s="75">
        <v>1</v>
      </c>
      <c r="E26" s="75">
        <v>2</v>
      </c>
      <c r="F26" s="75" t="s">
        <v>215</v>
      </c>
      <c r="G26" s="76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26" ht="45" customHeight="1">
      <c r="A27" s="73">
        <v>20</v>
      </c>
      <c r="B27" s="74" t="s">
        <v>234</v>
      </c>
      <c r="C27" s="152" t="s">
        <v>214</v>
      </c>
      <c r="D27" s="75">
        <v>1</v>
      </c>
      <c r="E27" s="75">
        <v>2</v>
      </c>
      <c r="F27" s="75" t="s">
        <v>215</v>
      </c>
      <c r="G27" s="76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ht="45" customHeight="1" thickBot="1">
      <c r="A28" s="73">
        <v>21</v>
      </c>
      <c r="B28" s="77" t="s">
        <v>235</v>
      </c>
      <c r="C28" s="152" t="s">
        <v>214</v>
      </c>
      <c r="D28" s="75">
        <v>1</v>
      </c>
      <c r="E28" s="75">
        <v>2</v>
      </c>
      <c r="F28" s="75" t="s">
        <v>215</v>
      </c>
      <c r="G28" s="76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6" ht="45" customHeight="1">
      <c r="A29" s="69">
        <v>22</v>
      </c>
      <c r="B29" s="74" t="s">
        <v>236</v>
      </c>
      <c r="C29" s="152" t="s">
        <v>214</v>
      </c>
      <c r="D29" s="75">
        <v>1</v>
      </c>
      <c r="E29" s="75">
        <v>2</v>
      </c>
      <c r="F29" s="75" t="s">
        <v>215</v>
      </c>
      <c r="G29" s="76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26" ht="45" customHeight="1">
      <c r="A30" s="73">
        <v>23</v>
      </c>
      <c r="B30" s="77" t="s">
        <v>237</v>
      </c>
      <c r="C30" s="152" t="s">
        <v>214</v>
      </c>
      <c r="D30" s="75">
        <v>1</v>
      </c>
      <c r="E30" s="75">
        <v>2</v>
      </c>
      <c r="F30" s="75" t="s">
        <v>215</v>
      </c>
      <c r="G30" s="76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26" ht="45" customHeight="1" thickBot="1">
      <c r="A31" s="73">
        <v>24</v>
      </c>
      <c r="B31" s="74" t="s">
        <v>238</v>
      </c>
      <c r="C31" s="152" t="s">
        <v>214</v>
      </c>
      <c r="D31" s="75">
        <v>1</v>
      </c>
      <c r="E31" s="75">
        <v>2</v>
      </c>
      <c r="F31" s="75" t="s">
        <v>215</v>
      </c>
      <c r="G31" s="76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 ht="45" customHeight="1">
      <c r="A32" s="69">
        <v>25</v>
      </c>
      <c r="B32" s="78" t="s">
        <v>239</v>
      </c>
      <c r="C32" s="152" t="s">
        <v>214</v>
      </c>
      <c r="D32" s="79">
        <v>2</v>
      </c>
      <c r="E32" s="79">
        <v>4</v>
      </c>
      <c r="F32" s="79" t="s">
        <v>215</v>
      </c>
      <c r="G32" s="80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45" customHeight="1">
      <c r="A33" s="73">
        <v>26</v>
      </c>
      <c r="B33" s="74" t="s">
        <v>240</v>
      </c>
      <c r="C33" s="152" t="s">
        <v>214</v>
      </c>
      <c r="D33" s="75">
        <v>1</v>
      </c>
      <c r="E33" s="75">
        <v>2</v>
      </c>
      <c r="F33" s="75" t="s">
        <v>215</v>
      </c>
      <c r="G33" s="76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45" customHeight="1" thickBot="1">
      <c r="A34" s="73">
        <v>27</v>
      </c>
      <c r="B34" s="74" t="s">
        <v>241</v>
      </c>
      <c r="C34" s="152" t="s">
        <v>214</v>
      </c>
      <c r="D34" s="75">
        <v>1</v>
      </c>
      <c r="E34" s="75">
        <v>2</v>
      </c>
      <c r="F34" s="75" t="s">
        <v>215</v>
      </c>
      <c r="G34" s="76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45" customHeight="1">
      <c r="A35" s="69">
        <v>28</v>
      </c>
      <c r="B35" s="74" t="s">
        <v>242</v>
      </c>
      <c r="C35" s="152" t="s">
        <v>214</v>
      </c>
      <c r="D35" s="75">
        <v>1</v>
      </c>
      <c r="E35" s="75">
        <v>2</v>
      </c>
      <c r="F35" s="75" t="s">
        <v>215</v>
      </c>
      <c r="G35" s="76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45" customHeight="1">
      <c r="A36" s="73">
        <v>29</v>
      </c>
      <c r="B36" s="74" t="s">
        <v>243</v>
      </c>
      <c r="C36" s="152" t="s">
        <v>214</v>
      </c>
      <c r="D36" s="75">
        <v>1</v>
      </c>
      <c r="E36" s="75">
        <v>2</v>
      </c>
      <c r="F36" s="75" t="s">
        <v>215</v>
      </c>
      <c r="G36" s="76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45" customHeight="1" thickBot="1">
      <c r="A37" s="73">
        <v>30</v>
      </c>
      <c r="B37" s="74" t="s">
        <v>244</v>
      </c>
      <c r="C37" s="152" t="s">
        <v>214</v>
      </c>
      <c r="D37" s="75">
        <v>1</v>
      </c>
      <c r="E37" s="75">
        <v>2</v>
      </c>
      <c r="F37" s="75" t="s">
        <v>215</v>
      </c>
      <c r="G37" s="76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45" customHeight="1">
      <c r="A38" s="69">
        <v>31</v>
      </c>
      <c r="B38" s="74" t="s">
        <v>245</v>
      </c>
      <c r="C38" s="152" t="s">
        <v>214</v>
      </c>
      <c r="D38" s="75">
        <v>1</v>
      </c>
      <c r="E38" s="75">
        <v>2</v>
      </c>
      <c r="F38" s="75" t="s">
        <v>215</v>
      </c>
      <c r="G38" s="76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45" customHeight="1">
      <c r="A39" s="73">
        <v>32</v>
      </c>
      <c r="B39" s="74" t="s">
        <v>246</v>
      </c>
      <c r="C39" s="152" t="s">
        <v>214</v>
      </c>
      <c r="D39" s="75">
        <v>1</v>
      </c>
      <c r="E39" s="75">
        <v>2</v>
      </c>
      <c r="F39" s="75" t="s">
        <v>215</v>
      </c>
      <c r="G39" s="76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45" customHeight="1" thickBot="1">
      <c r="A40" s="73">
        <v>33</v>
      </c>
      <c r="B40" s="74" t="s">
        <v>247</v>
      </c>
      <c r="C40" s="152" t="s">
        <v>214</v>
      </c>
      <c r="D40" s="75">
        <v>1</v>
      </c>
      <c r="E40" s="75">
        <v>2</v>
      </c>
      <c r="F40" s="75" t="s">
        <v>215</v>
      </c>
      <c r="G40" s="76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45" customHeight="1">
      <c r="A41" s="69">
        <v>34</v>
      </c>
      <c r="B41" s="74" t="s">
        <v>248</v>
      </c>
      <c r="C41" s="152" t="s">
        <v>214</v>
      </c>
      <c r="D41" s="75">
        <v>1</v>
      </c>
      <c r="E41" s="75">
        <v>2</v>
      </c>
      <c r="F41" s="75" t="s">
        <v>215</v>
      </c>
      <c r="G41" s="76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45" customHeight="1">
      <c r="A42" s="73">
        <v>35</v>
      </c>
      <c r="B42" s="74" t="s">
        <v>249</v>
      </c>
      <c r="C42" s="152" t="s">
        <v>214</v>
      </c>
      <c r="D42" s="75">
        <v>1</v>
      </c>
      <c r="E42" s="75">
        <v>2</v>
      </c>
      <c r="F42" s="75" t="s">
        <v>215</v>
      </c>
      <c r="G42" s="76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45" customHeight="1" thickBot="1">
      <c r="A43" s="73">
        <v>36</v>
      </c>
      <c r="B43" s="74" t="s">
        <v>250</v>
      </c>
      <c r="C43" s="152" t="s">
        <v>214</v>
      </c>
      <c r="D43" s="75">
        <v>1</v>
      </c>
      <c r="E43" s="75">
        <v>2</v>
      </c>
      <c r="F43" s="75" t="s">
        <v>215</v>
      </c>
      <c r="G43" s="76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45" customHeight="1">
      <c r="A44" s="69">
        <v>37</v>
      </c>
      <c r="B44" s="74" t="s">
        <v>251</v>
      </c>
      <c r="C44" s="152" t="s">
        <v>214</v>
      </c>
      <c r="D44" s="75">
        <v>1</v>
      </c>
      <c r="E44" s="75">
        <v>2</v>
      </c>
      <c r="F44" s="75" t="s">
        <v>215</v>
      </c>
      <c r="G44" s="76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45" customHeight="1">
      <c r="A45" s="73">
        <v>38</v>
      </c>
      <c r="B45" s="74" t="s">
        <v>252</v>
      </c>
      <c r="C45" s="152" t="s">
        <v>214</v>
      </c>
      <c r="D45" s="75">
        <v>1</v>
      </c>
      <c r="E45" s="75">
        <v>2</v>
      </c>
      <c r="F45" s="75" t="s">
        <v>215</v>
      </c>
      <c r="G45" s="76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45" customHeight="1" thickBot="1">
      <c r="A46" s="73">
        <v>39</v>
      </c>
      <c r="B46" s="74" t="s">
        <v>253</v>
      </c>
      <c r="C46" s="152" t="s">
        <v>214</v>
      </c>
      <c r="D46" s="75">
        <v>1</v>
      </c>
      <c r="E46" s="75">
        <v>2</v>
      </c>
      <c r="F46" s="75" t="s">
        <v>215</v>
      </c>
      <c r="G46" s="76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45" customHeight="1">
      <c r="A47" s="69">
        <v>40</v>
      </c>
      <c r="B47" s="74" t="s">
        <v>254</v>
      </c>
      <c r="C47" s="152" t="s">
        <v>214</v>
      </c>
      <c r="D47" s="75">
        <v>1</v>
      </c>
      <c r="E47" s="75">
        <v>2</v>
      </c>
      <c r="F47" s="75" t="s">
        <v>215</v>
      </c>
      <c r="G47" s="76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45" customHeight="1">
      <c r="A48" s="73">
        <v>41</v>
      </c>
      <c r="B48" s="74" t="s">
        <v>255</v>
      </c>
      <c r="C48" s="152" t="s">
        <v>214</v>
      </c>
      <c r="D48" s="75">
        <v>1</v>
      </c>
      <c r="E48" s="75">
        <v>2</v>
      </c>
      <c r="F48" s="75" t="s">
        <v>215</v>
      </c>
      <c r="G48" s="76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45" customHeight="1" thickBot="1">
      <c r="A49" s="73">
        <v>42</v>
      </c>
      <c r="B49" s="74" t="s">
        <v>256</v>
      </c>
      <c r="C49" s="152" t="s">
        <v>214</v>
      </c>
      <c r="D49" s="75">
        <v>1</v>
      </c>
      <c r="E49" s="75">
        <v>2</v>
      </c>
      <c r="F49" s="75" t="s">
        <v>215</v>
      </c>
      <c r="G49" s="76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45" customHeight="1">
      <c r="A50" s="69">
        <v>43</v>
      </c>
      <c r="B50" s="74" t="s">
        <v>257</v>
      </c>
      <c r="C50" s="152" t="s">
        <v>214</v>
      </c>
      <c r="D50" s="75">
        <v>1</v>
      </c>
      <c r="E50" s="75">
        <v>2</v>
      </c>
      <c r="F50" s="75" t="s">
        <v>215</v>
      </c>
      <c r="G50" s="76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45" customHeight="1">
      <c r="A51" s="73">
        <v>44</v>
      </c>
      <c r="B51" s="74" t="s">
        <v>258</v>
      </c>
      <c r="C51" s="152" t="s">
        <v>214</v>
      </c>
      <c r="D51" s="75">
        <v>1</v>
      </c>
      <c r="E51" s="75">
        <v>2</v>
      </c>
      <c r="F51" s="75" t="s">
        <v>215</v>
      </c>
      <c r="G51" s="76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45" customHeight="1" thickBot="1">
      <c r="A52" s="73">
        <v>45</v>
      </c>
      <c r="B52" s="74" t="s">
        <v>259</v>
      </c>
      <c r="C52" s="152" t="s">
        <v>214</v>
      </c>
      <c r="D52" s="75">
        <v>1</v>
      </c>
      <c r="E52" s="75">
        <v>2</v>
      </c>
      <c r="F52" s="75" t="s">
        <v>215</v>
      </c>
      <c r="G52" s="76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45" customHeight="1">
      <c r="A53" s="69">
        <v>46</v>
      </c>
      <c r="B53" s="74" t="s">
        <v>260</v>
      </c>
      <c r="C53" s="152" t="s">
        <v>214</v>
      </c>
      <c r="D53" s="75">
        <v>1</v>
      </c>
      <c r="E53" s="75">
        <v>2</v>
      </c>
      <c r="F53" s="75" t="s">
        <v>215</v>
      </c>
      <c r="G53" s="76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45" customHeight="1">
      <c r="A54" s="73">
        <v>47</v>
      </c>
      <c r="B54" s="74" t="s">
        <v>261</v>
      </c>
      <c r="C54" s="152" t="s">
        <v>214</v>
      </c>
      <c r="D54" s="75">
        <v>1</v>
      </c>
      <c r="E54" s="75">
        <v>2</v>
      </c>
      <c r="F54" s="75" t="s">
        <v>215</v>
      </c>
      <c r="G54" s="76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45" customHeight="1" thickBot="1">
      <c r="A55" s="73">
        <v>48</v>
      </c>
      <c r="B55" s="81" t="s">
        <v>262</v>
      </c>
      <c r="C55" s="152" t="s">
        <v>214</v>
      </c>
      <c r="D55" s="79">
        <v>2</v>
      </c>
      <c r="E55" s="79">
        <v>4</v>
      </c>
      <c r="F55" s="79" t="s">
        <v>215</v>
      </c>
      <c r="G55" s="80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45" customHeight="1">
      <c r="A56" s="69">
        <v>49</v>
      </c>
      <c r="B56" s="74" t="s">
        <v>263</v>
      </c>
      <c r="C56" s="152" t="s">
        <v>214</v>
      </c>
      <c r="D56" s="75">
        <v>1</v>
      </c>
      <c r="E56" s="75">
        <v>2</v>
      </c>
      <c r="F56" s="75" t="s">
        <v>215</v>
      </c>
      <c r="G56" s="76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45" customHeight="1">
      <c r="A57" s="73">
        <v>50</v>
      </c>
      <c r="B57" s="81" t="s">
        <v>264</v>
      </c>
      <c r="C57" s="153" t="s">
        <v>214</v>
      </c>
      <c r="D57" s="79">
        <v>2</v>
      </c>
      <c r="E57" s="79">
        <v>4</v>
      </c>
      <c r="F57" s="79" t="s">
        <v>215</v>
      </c>
      <c r="G57" s="8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45" customHeight="1" thickBot="1">
      <c r="A58" s="73">
        <v>51</v>
      </c>
      <c r="B58" s="74" t="s">
        <v>265</v>
      </c>
      <c r="C58" s="152" t="s">
        <v>214</v>
      </c>
      <c r="D58" s="75">
        <v>1</v>
      </c>
      <c r="E58" s="75">
        <v>2</v>
      </c>
      <c r="F58" s="75" t="s">
        <v>215</v>
      </c>
      <c r="G58" s="76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45" customHeight="1">
      <c r="A59" s="69">
        <v>52</v>
      </c>
      <c r="B59" s="74" t="s">
        <v>266</v>
      </c>
      <c r="C59" s="152" t="s">
        <v>214</v>
      </c>
      <c r="D59" s="75">
        <v>1</v>
      </c>
      <c r="E59" s="75">
        <v>2</v>
      </c>
      <c r="F59" s="75" t="s">
        <v>215</v>
      </c>
      <c r="G59" s="76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45" customHeight="1">
      <c r="A60" s="73">
        <v>53</v>
      </c>
      <c r="B60" s="81" t="s">
        <v>267</v>
      </c>
      <c r="C60" s="153" t="s">
        <v>214</v>
      </c>
      <c r="D60" s="79">
        <v>2</v>
      </c>
      <c r="E60" s="79">
        <v>4</v>
      </c>
      <c r="F60" s="79" t="s">
        <v>215</v>
      </c>
      <c r="G60" s="80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45" customHeight="1" thickBot="1">
      <c r="A61" s="73">
        <v>54</v>
      </c>
      <c r="B61" s="74" t="s">
        <v>268</v>
      </c>
      <c r="C61" s="152" t="s">
        <v>214</v>
      </c>
      <c r="D61" s="75">
        <v>1</v>
      </c>
      <c r="E61" s="75">
        <v>2</v>
      </c>
      <c r="F61" s="75" t="s">
        <v>215</v>
      </c>
      <c r="G61" s="76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45" customHeight="1">
      <c r="A62" s="69">
        <v>55</v>
      </c>
      <c r="B62" s="74" t="s">
        <v>269</v>
      </c>
      <c r="C62" s="152" t="s">
        <v>214</v>
      </c>
      <c r="D62" s="75">
        <v>1</v>
      </c>
      <c r="E62" s="75">
        <v>2</v>
      </c>
      <c r="F62" s="75" t="s">
        <v>215</v>
      </c>
      <c r="G62" s="76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45" customHeight="1">
      <c r="A63" s="73">
        <v>56</v>
      </c>
      <c r="B63" s="81" t="s">
        <v>270</v>
      </c>
      <c r="C63" s="152" t="s">
        <v>214</v>
      </c>
      <c r="D63" s="79">
        <v>2</v>
      </c>
      <c r="E63" s="79">
        <v>4</v>
      </c>
      <c r="F63" s="79" t="s">
        <v>215</v>
      </c>
      <c r="G63" s="80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45" customHeight="1" thickBot="1">
      <c r="A64" s="73">
        <v>57</v>
      </c>
      <c r="B64" s="74" t="s">
        <v>271</v>
      </c>
      <c r="C64" s="152" t="s">
        <v>214</v>
      </c>
      <c r="D64" s="75">
        <v>1</v>
      </c>
      <c r="E64" s="75">
        <v>2</v>
      </c>
      <c r="F64" s="75" t="s">
        <v>215</v>
      </c>
      <c r="G64" s="76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45" customHeight="1">
      <c r="A65" s="69">
        <v>58</v>
      </c>
      <c r="B65" s="74" t="s">
        <v>272</v>
      </c>
      <c r="C65" s="152" t="s">
        <v>214</v>
      </c>
      <c r="D65" s="75">
        <v>1</v>
      </c>
      <c r="E65" s="75">
        <v>2</v>
      </c>
      <c r="F65" s="75" t="s">
        <v>215</v>
      </c>
      <c r="G65" s="76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45" customHeight="1">
      <c r="A66" s="73">
        <v>59</v>
      </c>
      <c r="B66" s="74" t="s">
        <v>273</v>
      </c>
      <c r="C66" s="152" t="s">
        <v>214</v>
      </c>
      <c r="D66" s="75">
        <v>1</v>
      </c>
      <c r="E66" s="75">
        <v>2</v>
      </c>
      <c r="F66" s="75" t="s">
        <v>215</v>
      </c>
      <c r="G66" s="76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45" customHeight="1" thickBot="1">
      <c r="A67" s="73">
        <v>60</v>
      </c>
      <c r="B67" s="74" t="s">
        <v>274</v>
      </c>
      <c r="C67" s="152" t="s">
        <v>214</v>
      </c>
      <c r="D67" s="75">
        <v>1</v>
      </c>
      <c r="E67" s="75">
        <v>2</v>
      </c>
      <c r="F67" s="75" t="s">
        <v>215</v>
      </c>
      <c r="G67" s="76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45" customHeight="1">
      <c r="A68" s="69">
        <v>61</v>
      </c>
      <c r="B68" s="74" t="s">
        <v>275</v>
      </c>
      <c r="C68" s="152" t="s">
        <v>214</v>
      </c>
      <c r="D68" s="75">
        <v>1</v>
      </c>
      <c r="E68" s="75">
        <v>2</v>
      </c>
      <c r="F68" s="75" t="s">
        <v>215</v>
      </c>
      <c r="G68" s="76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45" customHeight="1">
      <c r="A69" s="73">
        <v>62</v>
      </c>
      <c r="B69" s="74" t="s">
        <v>276</v>
      </c>
      <c r="C69" s="152" t="s">
        <v>214</v>
      </c>
      <c r="D69" s="75">
        <v>1</v>
      </c>
      <c r="E69" s="75">
        <v>2</v>
      </c>
      <c r="F69" s="75" t="s">
        <v>215</v>
      </c>
      <c r="G69" s="76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45" customHeight="1" thickBot="1">
      <c r="A70" s="73">
        <v>63</v>
      </c>
      <c r="B70" s="74" t="s">
        <v>277</v>
      </c>
      <c r="C70" s="152" t="s">
        <v>214</v>
      </c>
      <c r="D70" s="75">
        <v>1</v>
      </c>
      <c r="E70" s="75">
        <v>2</v>
      </c>
      <c r="F70" s="75" t="s">
        <v>215</v>
      </c>
      <c r="G70" s="76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45" customHeight="1">
      <c r="A71" s="69">
        <v>64</v>
      </c>
      <c r="B71" s="74" t="s">
        <v>278</v>
      </c>
      <c r="C71" s="152" t="s">
        <v>214</v>
      </c>
      <c r="D71" s="75">
        <v>1</v>
      </c>
      <c r="E71" s="75">
        <v>2</v>
      </c>
      <c r="F71" s="75" t="s">
        <v>215</v>
      </c>
      <c r="G71" s="76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45" customHeight="1">
      <c r="A72" s="73">
        <v>65</v>
      </c>
      <c r="B72" s="74" t="s">
        <v>279</v>
      </c>
      <c r="C72" s="152" t="s">
        <v>214</v>
      </c>
      <c r="D72" s="75">
        <v>1</v>
      </c>
      <c r="E72" s="75">
        <v>2</v>
      </c>
      <c r="F72" s="75" t="s">
        <v>215</v>
      </c>
      <c r="G72" s="76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45" customHeight="1" thickBot="1">
      <c r="A73" s="73">
        <v>66</v>
      </c>
      <c r="B73" s="74" t="s">
        <v>280</v>
      </c>
      <c r="C73" s="152" t="s">
        <v>214</v>
      </c>
      <c r="D73" s="75">
        <v>1</v>
      </c>
      <c r="E73" s="75">
        <v>2</v>
      </c>
      <c r="F73" s="75" t="s">
        <v>215</v>
      </c>
      <c r="G73" s="76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45" customHeight="1">
      <c r="A74" s="69">
        <v>67</v>
      </c>
      <c r="B74" s="74" t="s">
        <v>281</v>
      </c>
      <c r="C74" s="152" t="s">
        <v>214</v>
      </c>
      <c r="D74" s="75">
        <v>1</v>
      </c>
      <c r="E74" s="75">
        <v>2</v>
      </c>
      <c r="F74" s="75" t="s">
        <v>215</v>
      </c>
      <c r="G74" s="76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45" customHeight="1">
      <c r="A75" s="73">
        <v>68</v>
      </c>
      <c r="B75" s="81" t="s">
        <v>282</v>
      </c>
      <c r="C75" s="152" t="s">
        <v>214</v>
      </c>
      <c r="D75" s="79">
        <v>2</v>
      </c>
      <c r="E75" s="79">
        <v>4</v>
      </c>
      <c r="F75" s="79" t="s">
        <v>215</v>
      </c>
      <c r="G75" s="80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45" customHeight="1" thickBot="1">
      <c r="A76" s="73">
        <v>69</v>
      </c>
      <c r="B76" s="74" t="s">
        <v>283</v>
      </c>
      <c r="C76" s="152" t="s">
        <v>214</v>
      </c>
      <c r="D76" s="75">
        <v>1</v>
      </c>
      <c r="E76" s="75">
        <v>2</v>
      </c>
      <c r="F76" s="75" t="s">
        <v>215</v>
      </c>
      <c r="G76" s="76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45" customHeight="1">
      <c r="A77" s="69">
        <v>70</v>
      </c>
      <c r="B77" s="74" t="s">
        <v>284</v>
      </c>
      <c r="C77" s="152" t="s">
        <v>214</v>
      </c>
      <c r="D77" s="75">
        <v>1</v>
      </c>
      <c r="E77" s="75">
        <v>2</v>
      </c>
      <c r="F77" s="75" t="s">
        <v>215</v>
      </c>
      <c r="G77" s="76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45" customHeight="1">
      <c r="A78" s="73">
        <v>71</v>
      </c>
      <c r="B78" s="74" t="s">
        <v>285</v>
      </c>
      <c r="C78" s="152" t="s">
        <v>214</v>
      </c>
      <c r="D78" s="75">
        <v>1</v>
      </c>
      <c r="E78" s="75">
        <v>2</v>
      </c>
      <c r="F78" s="75" t="s">
        <v>215</v>
      </c>
      <c r="G78" s="76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45" customHeight="1" thickBot="1">
      <c r="A79" s="73">
        <v>72</v>
      </c>
      <c r="B79" s="74" t="s">
        <v>286</v>
      </c>
      <c r="C79" s="152" t="s">
        <v>214</v>
      </c>
      <c r="D79" s="75">
        <v>1</v>
      </c>
      <c r="E79" s="75">
        <v>2</v>
      </c>
      <c r="F79" s="75" t="s">
        <v>215</v>
      </c>
      <c r="G79" s="76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45" customHeight="1">
      <c r="A80" s="69">
        <v>73</v>
      </c>
      <c r="B80" s="74" t="s">
        <v>287</v>
      </c>
      <c r="C80" s="152" t="s">
        <v>214</v>
      </c>
      <c r="D80" s="75">
        <v>1</v>
      </c>
      <c r="E80" s="75">
        <v>2</v>
      </c>
      <c r="F80" s="75" t="s">
        <v>215</v>
      </c>
      <c r="G80" s="76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45" customHeight="1">
      <c r="A81" s="73">
        <v>74</v>
      </c>
      <c r="B81" s="74" t="s">
        <v>288</v>
      </c>
      <c r="C81" s="152" t="s">
        <v>214</v>
      </c>
      <c r="D81" s="75">
        <v>1</v>
      </c>
      <c r="E81" s="75">
        <v>2</v>
      </c>
      <c r="F81" s="75" t="s">
        <v>215</v>
      </c>
      <c r="G81" s="76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45" customHeight="1" thickBot="1">
      <c r="A82" s="73">
        <v>75</v>
      </c>
      <c r="B82" s="74" t="s">
        <v>289</v>
      </c>
      <c r="C82" s="152" t="s">
        <v>214</v>
      </c>
      <c r="D82" s="75">
        <v>1</v>
      </c>
      <c r="E82" s="75">
        <v>2</v>
      </c>
      <c r="F82" s="75" t="s">
        <v>215</v>
      </c>
      <c r="G82" s="76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45" customHeight="1">
      <c r="A83" s="69">
        <v>76</v>
      </c>
      <c r="B83" s="74" t="s">
        <v>290</v>
      </c>
      <c r="C83" s="152" t="s">
        <v>214</v>
      </c>
      <c r="D83" s="75">
        <v>1</v>
      </c>
      <c r="E83" s="75">
        <v>2</v>
      </c>
      <c r="F83" s="75" t="s">
        <v>215</v>
      </c>
      <c r="G83" s="76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45" customHeight="1">
      <c r="A84" s="73">
        <v>77</v>
      </c>
      <c r="B84" s="74" t="s">
        <v>291</v>
      </c>
      <c r="C84" s="152" t="s">
        <v>214</v>
      </c>
      <c r="D84" s="75">
        <v>1</v>
      </c>
      <c r="E84" s="75">
        <v>2</v>
      </c>
      <c r="F84" s="75" t="s">
        <v>215</v>
      </c>
      <c r="G84" s="76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45" customHeight="1" thickBot="1">
      <c r="A85" s="73">
        <v>78</v>
      </c>
      <c r="B85" s="74" t="s">
        <v>292</v>
      </c>
      <c r="C85" s="152" t="s">
        <v>214</v>
      </c>
      <c r="D85" s="75">
        <v>1</v>
      </c>
      <c r="E85" s="75">
        <v>2</v>
      </c>
      <c r="F85" s="75" t="s">
        <v>215</v>
      </c>
      <c r="G85" s="76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45" customHeight="1">
      <c r="A86" s="69">
        <v>79</v>
      </c>
      <c r="B86" s="74" t="s">
        <v>293</v>
      </c>
      <c r="C86" s="152" t="s">
        <v>214</v>
      </c>
      <c r="D86" s="75">
        <v>1</v>
      </c>
      <c r="E86" s="75">
        <v>2</v>
      </c>
      <c r="F86" s="75" t="s">
        <v>215</v>
      </c>
      <c r="G86" s="76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45" customHeight="1">
      <c r="A87" s="73">
        <v>80</v>
      </c>
      <c r="B87" s="74" t="s">
        <v>294</v>
      </c>
      <c r="C87" s="152" t="s">
        <v>214</v>
      </c>
      <c r="D87" s="75">
        <v>1</v>
      </c>
      <c r="E87" s="75">
        <v>2</v>
      </c>
      <c r="F87" s="75" t="s">
        <v>215</v>
      </c>
      <c r="G87" s="76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45" customHeight="1" thickBot="1">
      <c r="A88" s="73">
        <v>81</v>
      </c>
      <c r="B88" s="81" t="s">
        <v>295</v>
      </c>
      <c r="C88" s="152" t="s">
        <v>214</v>
      </c>
      <c r="D88" s="79">
        <v>2</v>
      </c>
      <c r="E88" s="79">
        <v>4</v>
      </c>
      <c r="F88" s="79" t="s">
        <v>215</v>
      </c>
      <c r="G88" s="80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45" customHeight="1">
      <c r="A89" s="69">
        <v>82</v>
      </c>
      <c r="B89" s="74" t="s">
        <v>296</v>
      </c>
      <c r="C89" s="152" t="s">
        <v>214</v>
      </c>
      <c r="D89" s="75">
        <v>1</v>
      </c>
      <c r="E89" s="75">
        <v>2</v>
      </c>
      <c r="F89" s="75" t="s">
        <v>215</v>
      </c>
      <c r="G89" s="76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45" customHeight="1">
      <c r="A90" s="73">
        <v>83</v>
      </c>
      <c r="B90" s="74" t="s">
        <v>297</v>
      </c>
      <c r="C90" s="152" t="s">
        <v>214</v>
      </c>
      <c r="D90" s="75">
        <v>1</v>
      </c>
      <c r="E90" s="75">
        <v>2</v>
      </c>
      <c r="F90" s="75" t="s">
        <v>215</v>
      </c>
      <c r="G90" s="76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45" customHeight="1" thickBot="1">
      <c r="A91" s="73">
        <v>84</v>
      </c>
      <c r="B91" s="74" t="s">
        <v>298</v>
      </c>
      <c r="C91" s="152" t="s">
        <v>214</v>
      </c>
      <c r="D91" s="75">
        <v>1</v>
      </c>
      <c r="E91" s="75">
        <v>2</v>
      </c>
      <c r="F91" s="75" t="s">
        <v>215</v>
      </c>
      <c r="G91" s="76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45" customHeight="1">
      <c r="A92" s="69">
        <v>85</v>
      </c>
      <c r="B92" s="74" t="s">
        <v>299</v>
      </c>
      <c r="C92" s="152" t="s">
        <v>214</v>
      </c>
      <c r="D92" s="75">
        <v>1</v>
      </c>
      <c r="E92" s="75">
        <v>2</v>
      </c>
      <c r="F92" s="75" t="s">
        <v>215</v>
      </c>
      <c r="G92" s="76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45" customHeight="1">
      <c r="A93" s="73">
        <v>86</v>
      </c>
      <c r="B93" s="74" t="s">
        <v>300</v>
      </c>
      <c r="C93" s="152" t="s">
        <v>214</v>
      </c>
      <c r="D93" s="75">
        <v>1</v>
      </c>
      <c r="E93" s="75">
        <v>2</v>
      </c>
      <c r="F93" s="75" t="s">
        <v>215</v>
      </c>
      <c r="G93" s="76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45" customHeight="1" thickBot="1">
      <c r="A94" s="73">
        <v>87</v>
      </c>
      <c r="B94" s="74" t="s">
        <v>301</v>
      </c>
      <c r="C94" s="152" t="s">
        <v>214</v>
      </c>
      <c r="D94" s="75">
        <v>1</v>
      </c>
      <c r="E94" s="75">
        <v>2</v>
      </c>
      <c r="F94" s="75" t="s">
        <v>215</v>
      </c>
      <c r="G94" s="76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45" customHeight="1">
      <c r="A95" s="69">
        <v>88</v>
      </c>
      <c r="B95" s="74" t="s">
        <v>302</v>
      </c>
      <c r="C95" s="152" t="s">
        <v>214</v>
      </c>
      <c r="D95" s="75">
        <v>1</v>
      </c>
      <c r="E95" s="75">
        <v>2</v>
      </c>
      <c r="F95" s="75" t="s">
        <v>215</v>
      </c>
      <c r="G95" s="76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45" customHeight="1">
      <c r="A96" s="73">
        <v>89</v>
      </c>
      <c r="B96" s="81" t="s">
        <v>303</v>
      </c>
      <c r="C96" s="152" t="s">
        <v>214</v>
      </c>
      <c r="D96" s="79">
        <v>2</v>
      </c>
      <c r="E96" s="79">
        <v>4</v>
      </c>
      <c r="F96" s="79" t="s">
        <v>215</v>
      </c>
      <c r="G96" s="80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45" customHeight="1" thickBot="1">
      <c r="A97" s="73">
        <v>90</v>
      </c>
      <c r="B97" s="74" t="s">
        <v>304</v>
      </c>
      <c r="C97" s="152" t="s">
        <v>214</v>
      </c>
      <c r="D97" s="75">
        <v>1</v>
      </c>
      <c r="E97" s="75">
        <v>2</v>
      </c>
      <c r="F97" s="75" t="s">
        <v>215</v>
      </c>
      <c r="G97" s="76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45" customHeight="1">
      <c r="A98" s="69">
        <v>91</v>
      </c>
      <c r="B98" s="74" t="s">
        <v>305</v>
      </c>
      <c r="C98" s="152" t="s">
        <v>214</v>
      </c>
      <c r="D98" s="75">
        <v>1</v>
      </c>
      <c r="E98" s="75">
        <v>2</v>
      </c>
      <c r="F98" s="75" t="s">
        <v>215</v>
      </c>
      <c r="G98" s="76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45" customHeight="1">
      <c r="A99" s="73">
        <v>92</v>
      </c>
      <c r="B99" s="74" t="s">
        <v>306</v>
      </c>
      <c r="C99" s="152" t="s">
        <v>214</v>
      </c>
      <c r="D99" s="75">
        <v>1</v>
      </c>
      <c r="E99" s="75">
        <v>2</v>
      </c>
      <c r="F99" s="75" t="s">
        <v>215</v>
      </c>
      <c r="G99" s="76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45" customHeight="1" thickBot="1">
      <c r="A100" s="73">
        <v>93</v>
      </c>
      <c r="B100" s="74" t="s">
        <v>307</v>
      </c>
      <c r="C100" s="152" t="s">
        <v>214</v>
      </c>
      <c r="D100" s="75">
        <v>1</v>
      </c>
      <c r="E100" s="75">
        <v>2</v>
      </c>
      <c r="F100" s="75" t="s">
        <v>215</v>
      </c>
      <c r="G100" s="76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45" customHeight="1">
      <c r="A101" s="69">
        <v>94</v>
      </c>
      <c r="B101" s="77" t="s">
        <v>308</v>
      </c>
      <c r="C101" s="152" t="s">
        <v>214</v>
      </c>
      <c r="D101" s="75">
        <v>1</v>
      </c>
      <c r="E101" s="75">
        <v>2</v>
      </c>
      <c r="F101" s="75" t="s">
        <v>215</v>
      </c>
      <c r="G101" s="76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45" customHeight="1">
      <c r="A102" s="73">
        <v>95</v>
      </c>
      <c r="B102" s="77" t="s">
        <v>309</v>
      </c>
      <c r="C102" s="152" t="s">
        <v>214</v>
      </c>
      <c r="D102" s="75">
        <v>1</v>
      </c>
      <c r="E102" s="75">
        <v>2</v>
      </c>
      <c r="F102" s="75" t="s">
        <v>215</v>
      </c>
      <c r="G102" s="76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45" customHeight="1" thickBot="1">
      <c r="A103" s="73">
        <v>96</v>
      </c>
      <c r="B103" s="74" t="s">
        <v>310</v>
      </c>
      <c r="C103" s="152" t="s">
        <v>214</v>
      </c>
      <c r="D103" s="75">
        <v>1</v>
      </c>
      <c r="E103" s="75">
        <v>2</v>
      </c>
      <c r="F103" s="75" t="s">
        <v>215</v>
      </c>
      <c r="G103" s="76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45" customHeight="1">
      <c r="A104" s="69">
        <v>97</v>
      </c>
      <c r="B104" s="77" t="s">
        <v>311</v>
      </c>
      <c r="C104" s="152" t="s">
        <v>214</v>
      </c>
      <c r="D104" s="75">
        <v>1</v>
      </c>
      <c r="E104" s="75">
        <v>2</v>
      </c>
      <c r="F104" s="75" t="s">
        <v>215</v>
      </c>
      <c r="G104" s="76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45" customHeight="1">
      <c r="A105" s="73">
        <v>98</v>
      </c>
      <c r="B105" s="82" t="s">
        <v>312</v>
      </c>
      <c r="C105" s="154" t="s">
        <v>214</v>
      </c>
      <c r="D105" s="83">
        <v>1</v>
      </c>
      <c r="E105" s="83">
        <v>2</v>
      </c>
      <c r="F105" s="83" t="s">
        <v>215</v>
      </c>
      <c r="G105" s="84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45" customHeight="1">
      <c r="A106" s="73">
        <v>99</v>
      </c>
      <c r="B106" s="85" t="s">
        <v>313</v>
      </c>
      <c r="C106" s="152" t="s">
        <v>214</v>
      </c>
      <c r="D106" s="75">
        <v>1</v>
      </c>
      <c r="E106" s="75">
        <v>2</v>
      </c>
      <c r="F106" s="75" t="s">
        <v>215</v>
      </c>
      <c r="G106" s="86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45" customHeight="1" thickBot="1">
      <c r="A107" s="65"/>
      <c r="B107" s="206" t="s">
        <v>314</v>
      </c>
      <c r="C107" s="201"/>
      <c r="D107" s="87">
        <f t="shared" ref="D107:E107" si="0">SUM(D8:D106)</f>
        <v>107</v>
      </c>
      <c r="E107" s="87">
        <f t="shared" si="0"/>
        <v>214</v>
      </c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45" customHeight="1">
      <c r="A108" s="65"/>
      <c r="B108" s="88"/>
      <c r="C108" s="88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45" customHeight="1">
      <c r="A109" s="65"/>
      <c r="B109" s="89"/>
      <c r="C109" s="89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45" customHeight="1">
      <c r="A110" s="65"/>
      <c r="B110" s="89"/>
      <c r="C110" s="89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45" customHeight="1">
      <c r="A111" s="65"/>
      <c r="B111" s="89"/>
      <c r="C111" s="89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45" customHeight="1">
      <c r="A112" s="65"/>
      <c r="B112" s="89"/>
      <c r="C112" s="89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 ht="45" customHeight="1">
      <c r="A113" s="65"/>
      <c r="B113" s="89"/>
      <c r="C113" s="89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 ht="45" customHeight="1">
      <c r="A114" s="65"/>
      <c r="B114" s="89"/>
      <c r="C114" s="89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 ht="45" customHeight="1">
      <c r="A115" s="65"/>
      <c r="B115" s="89"/>
      <c r="C115" s="89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 ht="45" customHeight="1">
      <c r="A116" s="65"/>
      <c r="B116" s="89"/>
      <c r="C116" s="89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45" customHeight="1">
      <c r="A117" s="65"/>
      <c r="B117" s="89"/>
      <c r="C117" s="89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 ht="45" customHeight="1">
      <c r="A118" s="65"/>
      <c r="B118" s="89"/>
      <c r="C118" s="89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 ht="45" customHeight="1">
      <c r="A119" s="65"/>
      <c r="B119" s="89"/>
      <c r="C119" s="89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 ht="45" customHeight="1">
      <c r="A120" s="65"/>
      <c r="B120" s="89"/>
      <c r="C120" s="89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 ht="45" customHeight="1">
      <c r="A121" s="65"/>
      <c r="B121" s="89"/>
      <c r="C121" s="89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45" customHeight="1">
      <c r="A122" s="65"/>
      <c r="B122" s="89"/>
      <c r="C122" s="89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45" customHeight="1">
      <c r="A123" s="65"/>
      <c r="B123" s="89"/>
      <c r="C123" s="89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 ht="45" customHeight="1">
      <c r="A124" s="65"/>
      <c r="B124" s="89"/>
      <c r="C124" s="89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 ht="45" customHeight="1">
      <c r="A125" s="65"/>
      <c r="B125" s="89"/>
      <c r="C125" s="89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 ht="45" customHeight="1">
      <c r="A126" s="65"/>
      <c r="B126" s="89"/>
      <c r="C126" s="89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1:26" ht="45" customHeight="1">
      <c r="A127" s="65"/>
      <c r="B127" s="89"/>
      <c r="C127" s="89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6" ht="45" customHeight="1">
      <c r="A128" s="65"/>
      <c r="B128" s="89"/>
      <c r="C128" s="89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6" ht="45" customHeight="1">
      <c r="A129" s="65"/>
      <c r="B129" s="89"/>
      <c r="C129" s="89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45" customHeight="1">
      <c r="A130" s="65"/>
      <c r="B130" s="89"/>
      <c r="C130" s="89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6" ht="45" customHeight="1">
      <c r="A131" s="65"/>
      <c r="B131" s="89"/>
      <c r="C131" s="89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6" ht="45" customHeight="1">
      <c r="A132" s="65"/>
      <c r="B132" s="89"/>
      <c r="C132" s="89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6" ht="45" customHeight="1">
      <c r="A133" s="65"/>
      <c r="B133" s="89"/>
      <c r="C133" s="89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pans="1:26" ht="45" customHeight="1">
      <c r="A134" s="65"/>
      <c r="B134" s="89"/>
      <c r="C134" s="89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6" ht="45" customHeight="1">
      <c r="A135" s="65"/>
      <c r="B135" s="89"/>
      <c r="C135" s="89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6" ht="45" customHeight="1">
      <c r="A136" s="65"/>
      <c r="B136" s="89"/>
      <c r="C136" s="89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6" ht="45" customHeight="1">
      <c r="A137" s="65"/>
      <c r="B137" s="89"/>
      <c r="C137" s="89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pans="1:26" ht="45" customHeight="1">
      <c r="A138" s="65"/>
      <c r="B138" s="89"/>
      <c r="C138" s="89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pans="1:26" ht="45" customHeight="1">
      <c r="A139" s="65"/>
      <c r="B139" s="89"/>
      <c r="C139" s="89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pans="1:26" ht="45" customHeight="1">
      <c r="A140" s="65"/>
      <c r="B140" s="89"/>
      <c r="C140" s="89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pans="1:26" ht="45" customHeight="1">
      <c r="A141" s="65"/>
      <c r="B141" s="89"/>
      <c r="C141" s="89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pans="1:26" ht="45" customHeight="1">
      <c r="A142" s="65"/>
      <c r="B142" s="89"/>
      <c r="C142" s="89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 ht="45" customHeight="1">
      <c r="A143" s="65"/>
      <c r="B143" s="89"/>
      <c r="C143" s="89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pans="1:26" ht="45" customHeight="1">
      <c r="A144" s="65"/>
      <c r="B144" s="89"/>
      <c r="C144" s="89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pans="1:26" ht="45" customHeight="1">
      <c r="A145" s="65"/>
      <c r="B145" s="89"/>
      <c r="C145" s="89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pans="1:26" ht="45" customHeight="1">
      <c r="A146" s="65"/>
      <c r="B146" s="89"/>
      <c r="C146" s="89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pans="1:26" ht="45" customHeight="1">
      <c r="A147" s="65"/>
      <c r="B147" s="89"/>
      <c r="C147" s="89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pans="1:26" ht="45" customHeight="1">
      <c r="A148" s="65"/>
      <c r="B148" s="89"/>
      <c r="C148" s="89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pans="1:26" ht="45" customHeight="1">
      <c r="A149" s="65"/>
      <c r="B149" s="89"/>
      <c r="C149" s="89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pans="1:26" ht="45" customHeight="1">
      <c r="A150" s="65"/>
      <c r="B150" s="89"/>
      <c r="C150" s="89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pans="1:26" ht="45" customHeight="1">
      <c r="A151" s="65"/>
      <c r="B151" s="89"/>
      <c r="C151" s="89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pans="1:26" ht="45" customHeight="1">
      <c r="A152" s="65"/>
      <c r="B152" s="89"/>
      <c r="C152" s="89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pans="1:26" ht="45" customHeight="1">
      <c r="A153" s="65"/>
      <c r="B153" s="89"/>
      <c r="C153" s="89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pans="1:26" ht="45" customHeight="1">
      <c r="A154" s="65"/>
      <c r="B154" s="89"/>
      <c r="C154" s="89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pans="1:26" ht="45" customHeight="1">
      <c r="A155" s="65"/>
      <c r="B155" s="89"/>
      <c r="C155" s="89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pans="1:26" ht="45" customHeight="1">
      <c r="A156" s="65"/>
      <c r="B156" s="89"/>
      <c r="C156" s="89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pans="1:26" ht="45" customHeight="1">
      <c r="A157" s="65"/>
      <c r="B157" s="89"/>
      <c r="C157" s="89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 ht="45" customHeight="1">
      <c r="A158" s="65"/>
      <c r="B158" s="89"/>
      <c r="C158" s="89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pans="1:26" ht="45" customHeight="1">
      <c r="A159" s="65"/>
      <c r="B159" s="89"/>
      <c r="C159" s="89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pans="1:26" ht="45" customHeight="1">
      <c r="A160" s="65"/>
      <c r="B160" s="89"/>
      <c r="C160" s="89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pans="1:26" ht="45" customHeight="1">
      <c r="A161" s="65"/>
      <c r="B161" s="89"/>
      <c r="C161" s="89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pans="1:26" ht="45" customHeight="1">
      <c r="A162" s="65"/>
      <c r="B162" s="89"/>
      <c r="C162" s="89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pans="1:26" ht="45" customHeight="1">
      <c r="A163" s="65"/>
      <c r="B163" s="89"/>
      <c r="C163" s="89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 ht="45" customHeight="1">
      <c r="A164" s="65"/>
      <c r="B164" s="89"/>
      <c r="C164" s="89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pans="1:26" ht="45" customHeight="1">
      <c r="A165" s="65"/>
      <c r="B165" s="89"/>
      <c r="C165" s="89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pans="1:26" ht="45" customHeight="1">
      <c r="A166" s="65"/>
      <c r="B166" s="89"/>
      <c r="C166" s="89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pans="1:26" ht="45" customHeight="1">
      <c r="A167" s="65"/>
      <c r="B167" s="89"/>
      <c r="C167" s="89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pans="1:26" ht="45" customHeight="1">
      <c r="A168" s="65"/>
      <c r="B168" s="89"/>
      <c r="C168" s="89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pans="1:26" ht="45" customHeight="1">
      <c r="A169" s="65"/>
      <c r="B169" s="89"/>
      <c r="C169" s="89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pans="1:26" ht="45" customHeight="1">
      <c r="A170" s="65"/>
      <c r="B170" s="89"/>
      <c r="C170" s="89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pans="1:26" ht="45" customHeight="1">
      <c r="A171" s="65"/>
      <c r="B171" s="89"/>
      <c r="C171" s="89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 ht="45" customHeight="1">
      <c r="A172" s="65"/>
      <c r="B172" s="89"/>
      <c r="C172" s="89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pans="1:26" ht="45" customHeight="1">
      <c r="A173" s="65"/>
      <c r="B173" s="89"/>
      <c r="C173" s="89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pans="1:26" ht="45" customHeight="1">
      <c r="A174" s="65"/>
      <c r="B174" s="89"/>
      <c r="C174" s="89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 ht="45" customHeight="1">
      <c r="A175" s="65"/>
      <c r="B175" s="89"/>
      <c r="C175" s="89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 ht="45" customHeight="1">
      <c r="A176" s="65"/>
      <c r="B176" s="89"/>
      <c r="C176" s="89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 ht="45" customHeight="1">
      <c r="A177" s="65"/>
      <c r="B177" s="89"/>
      <c r="C177" s="89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 ht="45" customHeight="1">
      <c r="A178" s="65"/>
      <c r="B178" s="89"/>
      <c r="C178" s="89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 ht="45" customHeight="1">
      <c r="A179" s="65"/>
      <c r="B179" s="89"/>
      <c r="C179" s="89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 ht="45" customHeight="1">
      <c r="A180" s="65"/>
      <c r="B180" s="89"/>
      <c r="C180" s="89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 ht="45" customHeight="1">
      <c r="A181" s="65"/>
      <c r="B181" s="89"/>
      <c r="C181" s="89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 ht="45" customHeight="1">
      <c r="A182" s="65"/>
      <c r="B182" s="89"/>
      <c r="C182" s="89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pans="1:26" ht="45" customHeight="1">
      <c r="A183" s="65"/>
      <c r="B183" s="89"/>
      <c r="C183" s="89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pans="1:26" ht="45" customHeight="1">
      <c r="A184" s="65"/>
      <c r="B184" s="89"/>
      <c r="C184" s="89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pans="1:26" ht="45" customHeight="1">
      <c r="A185" s="65"/>
      <c r="B185" s="89"/>
      <c r="C185" s="89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pans="1:26" ht="45" customHeight="1">
      <c r="A186" s="65"/>
      <c r="B186" s="89"/>
      <c r="C186" s="89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pans="1:26" ht="45" customHeight="1">
      <c r="A187" s="65"/>
      <c r="B187" s="89"/>
      <c r="C187" s="89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pans="1:26" ht="45" customHeight="1">
      <c r="A188" s="65"/>
      <c r="B188" s="89"/>
      <c r="C188" s="89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pans="1:26" ht="45" customHeight="1">
      <c r="A189" s="65"/>
      <c r="B189" s="89"/>
      <c r="C189" s="89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pans="1:26" ht="45" customHeight="1">
      <c r="A190" s="65"/>
      <c r="B190" s="89"/>
      <c r="C190" s="89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pans="1:26" ht="45" customHeight="1">
      <c r="A191" s="65"/>
      <c r="B191" s="89"/>
      <c r="C191" s="89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pans="1:26" ht="45" customHeight="1">
      <c r="A192" s="65"/>
      <c r="B192" s="89"/>
      <c r="C192" s="89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pans="1:26" ht="45" customHeight="1">
      <c r="A193" s="65"/>
      <c r="B193" s="89"/>
      <c r="C193" s="89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pans="1:26" ht="45" customHeight="1">
      <c r="A194" s="65"/>
      <c r="B194" s="89"/>
      <c r="C194" s="89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pans="1:26" ht="45" customHeight="1">
      <c r="A195" s="65"/>
      <c r="B195" s="89"/>
      <c r="C195" s="89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pans="1:26" ht="45" customHeight="1">
      <c r="A196" s="65"/>
      <c r="B196" s="89"/>
      <c r="C196" s="89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pans="1:26" ht="45" customHeight="1">
      <c r="A197" s="65"/>
      <c r="B197" s="89"/>
      <c r="C197" s="89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pans="1:26" ht="45" customHeight="1">
      <c r="A198" s="65"/>
      <c r="B198" s="89"/>
      <c r="C198" s="89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pans="1:26" ht="45" customHeight="1">
      <c r="A199" s="65"/>
      <c r="B199" s="89"/>
      <c r="C199" s="89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pans="1:26" ht="45" customHeight="1">
      <c r="A200" s="65"/>
      <c r="B200" s="89"/>
      <c r="C200" s="89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pans="1:26" ht="45" customHeight="1">
      <c r="A201" s="65"/>
      <c r="B201" s="89"/>
      <c r="C201" s="89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pans="1:26" ht="45" customHeight="1">
      <c r="A202" s="65"/>
      <c r="B202" s="89"/>
      <c r="C202" s="89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pans="1:26" ht="45" customHeight="1">
      <c r="A203" s="65"/>
      <c r="B203" s="89"/>
      <c r="C203" s="89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pans="1:26" ht="45" customHeight="1">
      <c r="A204" s="65"/>
      <c r="B204" s="89"/>
      <c r="C204" s="89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pans="1:26" ht="45" customHeight="1">
      <c r="A205" s="65"/>
      <c r="B205" s="89"/>
      <c r="C205" s="89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pans="1:26" ht="45" customHeight="1">
      <c r="A206" s="65"/>
      <c r="B206" s="89"/>
      <c r="C206" s="89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pans="1:26" ht="45" customHeight="1">
      <c r="A207" s="65"/>
      <c r="B207" s="89"/>
      <c r="C207" s="89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pans="1:26" ht="45" customHeight="1">
      <c r="A208" s="65"/>
      <c r="B208" s="89"/>
      <c r="C208" s="89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pans="1:26" ht="45" customHeight="1">
      <c r="A209" s="65"/>
      <c r="B209" s="89"/>
      <c r="C209" s="89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pans="1:26" ht="45" customHeight="1">
      <c r="A210" s="65"/>
      <c r="B210" s="89"/>
      <c r="C210" s="89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pans="1:26" ht="45" customHeight="1">
      <c r="A211" s="65"/>
      <c r="B211" s="89"/>
      <c r="C211" s="89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pans="1:26" ht="45" customHeight="1">
      <c r="A212" s="65"/>
      <c r="B212" s="89"/>
      <c r="C212" s="89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pans="1:26" ht="45" customHeight="1">
      <c r="A213" s="65"/>
      <c r="B213" s="89"/>
      <c r="C213" s="89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pans="1:26" ht="45" customHeight="1">
      <c r="A214" s="65"/>
      <c r="B214" s="89"/>
      <c r="C214" s="89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pans="1:26" ht="45" customHeight="1">
      <c r="A215" s="65"/>
      <c r="B215" s="89"/>
      <c r="C215" s="89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pans="1:26" ht="45" customHeight="1">
      <c r="A216" s="65"/>
      <c r="B216" s="89"/>
      <c r="C216" s="89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pans="1:26" ht="45" customHeight="1">
      <c r="A217" s="65"/>
      <c r="B217" s="89"/>
      <c r="C217" s="89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 ht="45" customHeight="1">
      <c r="A218" s="65"/>
      <c r="B218" s="89"/>
      <c r="C218" s="89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 ht="45" customHeight="1">
      <c r="A219" s="65"/>
      <c r="B219" s="89"/>
      <c r="C219" s="89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pans="1:26" ht="45" customHeight="1">
      <c r="A220" s="65"/>
      <c r="B220" s="89"/>
      <c r="C220" s="89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pans="1:26" ht="45" customHeight="1">
      <c r="A221" s="65"/>
      <c r="B221" s="89"/>
      <c r="C221" s="89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pans="1:26" ht="45" customHeight="1">
      <c r="A222" s="65"/>
      <c r="B222" s="89"/>
      <c r="C222" s="89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pans="1:26" ht="45" customHeight="1">
      <c r="A223" s="65"/>
      <c r="B223" s="89"/>
      <c r="C223" s="89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pans="1:26" ht="45" customHeight="1">
      <c r="A224" s="65"/>
      <c r="B224" s="89"/>
      <c r="C224" s="89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pans="1:26" ht="45" customHeight="1">
      <c r="A225" s="65"/>
      <c r="B225" s="89"/>
      <c r="C225" s="89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pans="1:26" ht="45" customHeight="1">
      <c r="A226" s="65"/>
      <c r="B226" s="89"/>
      <c r="C226" s="89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pans="1:26" ht="45" customHeight="1">
      <c r="A227" s="65"/>
      <c r="B227" s="89"/>
      <c r="C227" s="89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pans="1:26" ht="45" customHeight="1">
      <c r="A228" s="65"/>
      <c r="B228" s="89"/>
      <c r="C228" s="89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pans="1:26" ht="45" customHeight="1">
      <c r="A229" s="65"/>
      <c r="B229" s="89"/>
      <c r="C229" s="89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pans="1:26" ht="45" customHeight="1">
      <c r="A230" s="65"/>
      <c r="B230" s="89"/>
      <c r="C230" s="89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 ht="45" customHeight="1">
      <c r="A231" s="65"/>
      <c r="B231" s="89"/>
      <c r="C231" s="89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pans="1:26" ht="45" customHeight="1">
      <c r="A232" s="65"/>
      <c r="B232" s="89"/>
      <c r="C232" s="89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pans="1:26" ht="45" customHeight="1">
      <c r="A233" s="65"/>
      <c r="B233" s="89"/>
      <c r="C233" s="89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pans="1:26" ht="45" customHeight="1">
      <c r="A234" s="65"/>
      <c r="B234" s="89"/>
      <c r="C234" s="89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pans="1:26" ht="45" customHeight="1">
      <c r="A235" s="65"/>
      <c r="B235" s="89"/>
      <c r="C235" s="89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pans="1:26" ht="45" customHeight="1">
      <c r="A236" s="65"/>
      <c r="B236" s="89"/>
      <c r="C236" s="89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pans="1:26" ht="45" customHeight="1">
      <c r="A237" s="65"/>
      <c r="B237" s="89"/>
      <c r="C237" s="89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pans="1:26" ht="45" customHeight="1">
      <c r="A238" s="65"/>
      <c r="B238" s="89"/>
      <c r="C238" s="89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pans="1:26" ht="45" customHeight="1">
      <c r="A239" s="65"/>
      <c r="B239" s="89"/>
      <c r="C239" s="89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pans="1:26" ht="45" customHeight="1">
      <c r="A240" s="65"/>
      <c r="B240" s="89"/>
      <c r="C240" s="89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pans="1:26" ht="45" customHeight="1">
      <c r="A241" s="65"/>
      <c r="B241" s="89"/>
      <c r="C241" s="89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pans="1:26" ht="45" customHeight="1">
      <c r="A242" s="65"/>
      <c r="B242" s="89"/>
      <c r="C242" s="89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pans="1:26" ht="45" customHeight="1">
      <c r="A243" s="65"/>
      <c r="B243" s="89"/>
      <c r="C243" s="89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pans="1:26" ht="45" customHeight="1">
      <c r="A244" s="65"/>
      <c r="B244" s="89"/>
      <c r="C244" s="89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pans="1:26" ht="45" customHeight="1">
      <c r="A245" s="65"/>
      <c r="B245" s="89"/>
      <c r="C245" s="89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pans="1:26" ht="45" customHeight="1">
      <c r="A246" s="65"/>
      <c r="B246" s="89"/>
      <c r="C246" s="89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pans="1:26" ht="45" customHeight="1">
      <c r="A247" s="65"/>
      <c r="B247" s="89"/>
      <c r="C247" s="89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pans="1:26" ht="45" customHeight="1">
      <c r="A248" s="65"/>
      <c r="B248" s="89"/>
      <c r="C248" s="89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pans="1:26" ht="45" customHeight="1">
      <c r="A249" s="65"/>
      <c r="B249" s="89"/>
      <c r="C249" s="89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pans="1:26" ht="45" customHeight="1">
      <c r="A250" s="65"/>
      <c r="B250" s="89"/>
      <c r="C250" s="89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pans="1:26" ht="45" customHeight="1">
      <c r="A251" s="65"/>
      <c r="B251" s="89"/>
      <c r="C251" s="89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pans="1:26" ht="45" customHeight="1">
      <c r="A252" s="65"/>
      <c r="B252" s="89"/>
      <c r="C252" s="89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pans="1:26" ht="45" customHeight="1">
      <c r="A253" s="65"/>
      <c r="B253" s="89"/>
      <c r="C253" s="89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pans="1:26" ht="45" customHeight="1">
      <c r="A254" s="65"/>
      <c r="B254" s="89"/>
      <c r="C254" s="89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pans="1:26" ht="45" customHeight="1">
      <c r="A255" s="65"/>
      <c r="B255" s="89"/>
      <c r="C255" s="89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pans="1:26" ht="45" customHeight="1">
      <c r="A256" s="65"/>
      <c r="B256" s="89"/>
      <c r="C256" s="89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pans="1:26" ht="45" customHeight="1">
      <c r="A257" s="65"/>
      <c r="B257" s="89"/>
      <c r="C257" s="89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pans="1:26" ht="45" customHeight="1">
      <c r="A258" s="65"/>
      <c r="B258" s="89"/>
      <c r="C258" s="89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pans="1:26" ht="45" customHeight="1">
      <c r="A259" s="65"/>
      <c r="B259" s="89"/>
      <c r="C259" s="8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pans="1:26" ht="45" customHeight="1">
      <c r="A260" s="65"/>
      <c r="B260" s="89"/>
      <c r="C260" s="89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pans="1:26" ht="45" customHeight="1">
      <c r="A261" s="65"/>
      <c r="B261" s="89"/>
      <c r="C261" s="89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pans="1:26" ht="45" customHeight="1">
      <c r="A262" s="65"/>
      <c r="B262" s="89"/>
      <c r="C262" s="89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pans="1:26" ht="45" customHeight="1">
      <c r="A263" s="65"/>
      <c r="B263" s="89"/>
      <c r="C263" s="89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pans="1:26" ht="45" customHeight="1">
      <c r="A264" s="65"/>
      <c r="B264" s="89"/>
      <c r="C264" s="89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pans="1:26" ht="45" customHeight="1">
      <c r="A265" s="65"/>
      <c r="B265" s="89"/>
      <c r="C265" s="89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pans="1:26" ht="45" customHeight="1">
      <c r="A266" s="65"/>
      <c r="B266" s="89"/>
      <c r="C266" s="89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pans="1:26" ht="45" customHeight="1">
      <c r="A267" s="65"/>
      <c r="B267" s="89"/>
      <c r="C267" s="89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pans="1:26" ht="45" customHeight="1">
      <c r="A268" s="65"/>
      <c r="B268" s="89"/>
      <c r="C268" s="89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pans="1:26" ht="45" customHeight="1">
      <c r="A269" s="65"/>
      <c r="B269" s="89"/>
      <c r="C269" s="89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pans="1:26" ht="45" customHeight="1">
      <c r="A270" s="65"/>
      <c r="B270" s="89"/>
      <c r="C270" s="89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pans="1:26" ht="45" customHeight="1">
      <c r="A271" s="65"/>
      <c r="B271" s="89"/>
      <c r="C271" s="89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pans="1:26" ht="45" customHeight="1">
      <c r="A272" s="65"/>
      <c r="B272" s="89"/>
      <c r="C272" s="89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pans="1:26" ht="45" customHeight="1">
      <c r="A273" s="65"/>
      <c r="B273" s="89"/>
      <c r="C273" s="89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pans="1:26" ht="45" customHeight="1">
      <c r="A274" s="65"/>
      <c r="B274" s="89"/>
      <c r="C274" s="89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pans="1:26" ht="45" customHeight="1">
      <c r="A275" s="65"/>
      <c r="B275" s="89"/>
      <c r="C275" s="89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pans="1:26" ht="45" customHeight="1">
      <c r="A276" s="65"/>
      <c r="B276" s="89"/>
      <c r="C276" s="89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pans="1:26" ht="45" customHeight="1">
      <c r="A277" s="65"/>
      <c r="B277" s="89"/>
      <c r="C277" s="89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pans="1:26" ht="45" customHeight="1">
      <c r="A278" s="65"/>
      <c r="B278" s="89"/>
      <c r="C278" s="89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pans="1:26" ht="45" customHeight="1">
      <c r="A279" s="65"/>
      <c r="B279" s="89"/>
      <c r="C279" s="89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pans="1:26" ht="45" customHeight="1">
      <c r="A280" s="65"/>
      <c r="B280" s="89"/>
      <c r="C280" s="89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pans="1:26" ht="45" customHeight="1">
      <c r="A281" s="65"/>
      <c r="B281" s="89"/>
      <c r="C281" s="89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pans="1:26" ht="45" customHeight="1">
      <c r="A282" s="65"/>
      <c r="B282" s="89"/>
      <c r="C282" s="89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pans="1:26" ht="45" customHeight="1">
      <c r="A283" s="65"/>
      <c r="B283" s="89"/>
      <c r="C283" s="89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pans="1:26" ht="45" customHeight="1">
      <c r="A284" s="65"/>
      <c r="B284" s="89"/>
      <c r="C284" s="89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pans="1:26" ht="45" customHeight="1">
      <c r="A285" s="65"/>
      <c r="B285" s="89"/>
      <c r="C285" s="89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pans="1:26" ht="45" customHeight="1">
      <c r="A286" s="65"/>
      <c r="B286" s="89"/>
      <c r="C286" s="89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pans="1:26" ht="45" customHeight="1">
      <c r="A287" s="65"/>
      <c r="B287" s="89"/>
      <c r="C287" s="89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pans="1:26" ht="45" customHeight="1">
      <c r="A288" s="65"/>
      <c r="B288" s="89"/>
      <c r="C288" s="89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pans="1:26" ht="45" customHeight="1">
      <c r="A289" s="65"/>
      <c r="B289" s="89"/>
      <c r="C289" s="89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pans="1:26" ht="45" customHeight="1">
      <c r="A290" s="65"/>
      <c r="B290" s="89"/>
      <c r="C290" s="89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pans="1:26" ht="45" customHeight="1">
      <c r="A291" s="65"/>
      <c r="B291" s="89"/>
      <c r="C291" s="89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pans="1:26" ht="45" customHeight="1">
      <c r="A292" s="65"/>
      <c r="B292" s="89"/>
      <c r="C292" s="89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pans="1:26" ht="45" customHeight="1">
      <c r="A293" s="65"/>
      <c r="B293" s="89"/>
      <c r="C293" s="89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pans="1:26" ht="45" customHeight="1">
      <c r="A294" s="65"/>
      <c r="B294" s="89"/>
      <c r="C294" s="89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pans="1:26" ht="45" customHeight="1">
      <c r="A295" s="65"/>
      <c r="B295" s="89"/>
      <c r="C295" s="89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pans="1:26" ht="45" customHeight="1">
      <c r="A296" s="65"/>
      <c r="B296" s="89"/>
      <c r="C296" s="89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pans="1:26" ht="45" customHeight="1">
      <c r="A297" s="65"/>
      <c r="B297" s="89"/>
      <c r="C297" s="89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pans="1:26" ht="45" customHeight="1">
      <c r="A298" s="65"/>
      <c r="B298" s="89"/>
      <c r="C298" s="89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pans="1:26" ht="45" customHeight="1">
      <c r="A299" s="65"/>
      <c r="B299" s="89"/>
      <c r="C299" s="89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pans="1:26" ht="45" customHeight="1">
      <c r="A300" s="65"/>
      <c r="B300" s="89"/>
      <c r="C300" s="89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pans="1:26" ht="45" customHeight="1">
      <c r="A301" s="65"/>
      <c r="B301" s="89"/>
      <c r="C301" s="89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pans="1:26" ht="45" customHeight="1">
      <c r="A302" s="65"/>
      <c r="B302" s="89"/>
      <c r="C302" s="89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pans="1:26" ht="45" customHeight="1">
      <c r="A303" s="65"/>
      <c r="B303" s="89"/>
      <c r="C303" s="89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pans="1:26" ht="45" customHeight="1">
      <c r="A304" s="65"/>
      <c r="B304" s="89"/>
      <c r="C304" s="89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pans="1:26" ht="45" customHeight="1">
      <c r="A305" s="65"/>
      <c r="B305" s="89"/>
      <c r="C305" s="89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pans="1:26" ht="45" customHeight="1">
      <c r="A306" s="65"/>
      <c r="B306" s="89"/>
      <c r="C306" s="89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pans="1:26" ht="45" customHeight="1">
      <c r="A307" s="65"/>
      <c r="B307" s="89"/>
      <c r="C307" s="89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pans="1:26" ht="45" customHeight="1">
      <c r="A308" s="65"/>
      <c r="B308" s="89"/>
      <c r="C308" s="89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pans="1:26" ht="45" customHeight="1">
      <c r="A309" s="65"/>
      <c r="B309" s="89"/>
      <c r="C309" s="89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pans="1:26" ht="45" customHeight="1">
      <c r="A310" s="65"/>
      <c r="B310" s="89"/>
      <c r="C310" s="89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pans="1:26" ht="45" customHeight="1">
      <c r="A311" s="65"/>
      <c r="B311" s="89"/>
      <c r="C311" s="89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pans="1:26" ht="45" customHeight="1">
      <c r="A312" s="65"/>
      <c r="B312" s="89"/>
      <c r="C312" s="89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pans="1:26" ht="45" customHeight="1">
      <c r="A313" s="65"/>
      <c r="B313" s="89"/>
      <c r="C313" s="89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pans="1:26" ht="45" customHeight="1">
      <c r="A314" s="65"/>
      <c r="B314" s="89"/>
      <c r="C314" s="89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pans="1:26" ht="45" customHeight="1">
      <c r="A315" s="65"/>
      <c r="B315" s="89"/>
      <c r="C315" s="89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pans="1:26" ht="45" customHeight="1">
      <c r="A316" s="65"/>
      <c r="B316" s="89"/>
      <c r="C316" s="89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pans="1:26" ht="45" customHeight="1">
      <c r="A317" s="65"/>
      <c r="B317" s="89"/>
      <c r="C317" s="89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pans="1:26" ht="45" customHeight="1">
      <c r="A318" s="65"/>
      <c r="B318" s="89"/>
      <c r="C318" s="89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pans="1:26" ht="45" customHeight="1">
      <c r="A319" s="65"/>
      <c r="B319" s="89"/>
      <c r="C319" s="89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pans="1:26" ht="45" customHeight="1">
      <c r="A320" s="65"/>
      <c r="B320" s="89"/>
      <c r="C320" s="89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pans="1:26" ht="45" customHeight="1">
      <c r="A321" s="65"/>
      <c r="B321" s="89"/>
      <c r="C321" s="89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pans="1:26" ht="45" customHeight="1">
      <c r="A322" s="65"/>
      <c r="B322" s="89"/>
      <c r="C322" s="89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pans="1:26" ht="45" customHeight="1">
      <c r="A323" s="65"/>
      <c r="B323" s="89"/>
      <c r="C323" s="89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pans="1:26" ht="45" customHeight="1">
      <c r="A324" s="65"/>
      <c r="B324" s="89"/>
      <c r="C324" s="89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pans="1:26" ht="45" customHeight="1">
      <c r="A325" s="65"/>
      <c r="B325" s="89"/>
      <c r="C325" s="89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pans="1:26" ht="45" customHeight="1">
      <c r="A326" s="65"/>
      <c r="B326" s="89"/>
      <c r="C326" s="89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pans="1:26" ht="45" customHeight="1">
      <c r="A327" s="65"/>
      <c r="B327" s="89"/>
      <c r="C327" s="89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pans="1:26" ht="45" customHeight="1">
      <c r="A328" s="65"/>
      <c r="B328" s="89"/>
      <c r="C328" s="89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pans="1:26" ht="45" customHeight="1">
      <c r="A329" s="65"/>
      <c r="B329" s="89"/>
      <c r="C329" s="89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pans="1:26" ht="45" customHeight="1">
      <c r="A330" s="65"/>
      <c r="B330" s="89"/>
      <c r="C330" s="89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pans="1:26" ht="45" customHeight="1">
      <c r="A331" s="65"/>
      <c r="B331" s="89"/>
      <c r="C331" s="89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pans="1:26" ht="45" customHeight="1">
      <c r="A332" s="65"/>
      <c r="B332" s="89"/>
      <c r="C332" s="89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pans="1:26" ht="45" customHeight="1">
      <c r="A333" s="65"/>
      <c r="B333" s="89"/>
      <c r="C333" s="89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pans="1:26" ht="45" customHeight="1">
      <c r="A334" s="65"/>
      <c r="B334" s="89"/>
      <c r="C334" s="89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pans="1:26" ht="45" customHeight="1">
      <c r="A335" s="65"/>
      <c r="B335" s="89"/>
      <c r="C335" s="89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pans="1:26" ht="45" customHeight="1">
      <c r="A336" s="65"/>
      <c r="B336" s="89"/>
      <c r="C336" s="89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pans="1:26" ht="45" customHeight="1">
      <c r="A337" s="65"/>
      <c r="B337" s="89"/>
      <c r="C337" s="89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pans="1:26" ht="45" customHeight="1">
      <c r="A338" s="65"/>
      <c r="B338" s="89"/>
      <c r="C338" s="89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pans="1:26" ht="45" customHeight="1">
      <c r="A339" s="65"/>
      <c r="B339" s="89"/>
      <c r="C339" s="89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pans="1:26" ht="45" customHeight="1">
      <c r="A340" s="65"/>
      <c r="B340" s="89"/>
      <c r="C340" s="89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pans="1:26" ht="45" customHeight="1">
      <c r="A341" s="65"/>
      <c r="B341" s="89"/>
      <c r="C341" s="89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pans="1:26" ht="45" customHeight="1">
      <c r="A342" s="65"/>
      <c r="B342" s="89"/>
      <c r="C342" s="89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pans="1:26" ht="45" customHeight="1">
      <c r="A343" s="65"/>
      <c r="B343" s="89"/>
      <c r="C343" s="89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pans="1:26" ht="45" customHeight="1">
      <c r="A344" s="65"/>
      <c r="B344" s="89"/>
      <c r="C344" s="89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pans="1:26" ht="45" customHeight="1">
      <c r="A345" s="65"/>
      <c r="B345" s="89"/>
      <c r="C345" s="89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pans="1:26" ht="45" customHeight="1">
      <c r="A346" s="65"/>
      <c r="B346" s="89"/>
      <c r="C346" s="89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pans="1:26" ht="45" customHeight="1">
      <c r="A347" s="65"/>
      <c r="B347" s="89"/>
      <c r="C347" s="89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pans="1:26" ht="45" customHeight="1">
      <c r="A348" s="65"/>
      <c r="B348" s="89"/>
      <c r="C348" s="89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pans="1:26" ht="45" customHeight="1">
      <c r="A349" s="65"/>
      <c r="B349" s="89"/>
      <c r="C349" s="89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pans="1:26" ht="45" customHeight="1">
      <c r="A350" s="65"/>
      <c r="B350" s="89"/>
      <c r="C350" s="89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pans="1:26" ht="45" customHeight="1">
      <c r="A351" s="65"/>
      <c r="B351" s="89"/>
      <c r="C351" s="89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pans="1:26" ht="45" customHeight="1">
      <c r="A352" s="65"/>
      <c r="B352" s="89"/>
      <c r="C352" s="89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pans="1:26" ht="45" customHeight="1">
      <c r="A353" s="65"/>
      <c r="B353" s="89"/>
      <c r="C353" s="89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pans="1:26" ht="45" customHeight="1">
      <c r="A354" s="65"/>
      <c r="B354" s="89"/>
      <c r="C354" s="89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pans="1:26" ht="45" customHeight="1">
      <c r="A355" s="65"/>
      <c r="B355" s="89"/>
      <c r="C355" s="89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pans="1:26" ht="45" customHeight="1">
      <c r="A356" s="65"/>
      <c r="B356" s="89"/>
      <c r="C356" s="89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pans="1:26" ht="45" customHeight="1">
      <c r="A357" s="65"/>
      <c r="B357" s="89"/>
      <c r="C357" s="89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pans="1:26" ht="45" customHeight="1">
      <c r="A358" s="65"/>
      <c r="B358" s="89"/>
      <c r="C358" s="89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pans="1:26" ht="45" customHeight="1">
      <c r="A359" s="65"/>
      <c r="B359" s="89"/>
      <c r="C359" s="89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pans="1:26" ht="45" customHeight="1">
      <c r="A360" s="65"/>
      <c r="B360" s="89"/>
      <c r="C360" s="89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pans="1:26" ht="45" customHeight="1">
      <c r="A361" s="65"/>
      <c r="B361" s="89"/>
      <c r="C361" s="89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pans="1:26" ht="45" customHeight="1">
      <c r="A362" s="65"/>
      <c r="B362" s="89"/>
      <c r="C362" s="89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pans="1:26" ht="45" customHeight="1">
      <c r="A363" s="65"/>
      <c r="B363" s="89"/>
      <c r="C363" s="89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pans="1:26" ht="45" customHeight="1">
      <c r="A364" s="65"/>
      <c r="B364" s="89"/>
      <c r="C364" s="89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pans="1:26" ht="45" customHeight="1">
      <c r="A365" s="65"/>
      <c r="B365" s="89"/>
      <c r="C365" s="89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pans="1:26" ht="45" customHeight="1">
      <c r="A366" s="65"/>
      <c r="B366" s="89"/>
      <c r="C366" s="89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pans="1:26" ht="45" customHeight="1">
      <c r="A367" s="65"/>
      <c r="B367" s="89"/>
      <c r="C367" s="89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pans="1:26" ht="45" customHeight="1">
      <c r="A368" s="65"/>
      <c r="B368" s="89"/>
      <c r="C368" s="89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pans="1:26" ht="45" customHeight="1">
      <c r="A369" s="65"/>
      <c r="B369" s="89"/>
      <c r="C369" s="89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pans="1:26" ht="45" customHeight="1">
      <c r="A370" s="65"/>
      <c r="B370" s="89"/>
      <c r="C370" s="89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pans="1:26" ht="45" customHeight="1">
      <c r="A371" s="65"/>
      <c r="B371" s="89"/>
      <c r="C371" s="89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pans="1:26" ht="45" customHeight="1">
      <c r="A372" s="65"/>
      <c r="B372" s="89"/>
      <c r="C372" s="89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pans="1:26" ht="45" customHeight="1">
      <c r="A373" s="65"/>
      <c r="B373" s="89"/>
      <c r="C373" s="89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pans="1:26" ht="45" customHeight="1">
      <c r="A374" s="65"/>
      <c r="B374" s="89"/>
      <c r="C374" s="89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pans="1:26" ht="45" customHeight="1">
      <c r="A375" s="65"/>
      <c r="B375" s="89"/>
      <c r="C375" s="89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pans="1:26" ht="45" customHeight="1">
      <c r="A376" s="65"/>
      <c r="B376" s="89"/>
      <c r="C376" s="89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pans="1:26" ht="45" customHeight="1">
      <c r="A377" s="65"/>
      <c r="B377" s="89"/>
      <c r="C377" s="89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pans="1:26" ht="45" customHeight="1">
      <c r="A378" s="65"/>
      <c r="B378" s="89"/>
      <c r="C378" s="89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pans="1:26" ht="45" customHeight="1">
      <c r="A379" s="65"/>
      <c r="B379" s="89"/>
      <c r="C379" s="89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pans="1:26" ht="45" customHeight="1">
      <c r="A380" s="65"/>
      <c r="B380" s="89"/>
      <c r="C380" s="89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pans="1:26" ht="45" customHeight="1">
      <c r="A381" s="65"/>
      <c r="B381" s="89"/>
      <c r="C381" s="89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pans="1:26" ht="45" customHeight="1">
      <c r="A382" s="65"/>
      <c r="B382" s="89"/>
      <c r="C382" s="89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pans="1:26" ht="45" customHeight="1">
      <c r="A383" s="65"/>
      <c r="B383" s="89"/>
      <c r="C383" s="89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pans="1:26" ht="45" customHeight="1">
      <c r="A384" s="65"/>
      <c r="B384" s="89"/>
      <c r="C384" s="89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pans="1:26" ht="45" customHeight="1">
      <c r="A385" s="65"/>
      <c r="B385" s="89"/>
      <c r="C385" s="89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pans="1:26" ht="45" customHeight="1">
      <c r="A386" s="65"/>
      <c r="B386" s="89"/>
      <c r="C386" s="89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pans="1:26" ht="45" customHeight="1">
      <c r="A387" s="65"/>
      <c r="B387" s="89"/>
      <c r="C387" s="89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pans="1:26" ht="45" customHeight="1">
      <c r="A388" s="65"/>
      <c r="B388" s="89"/>
      <c r="C388" s="89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pans="1:26" ht="45" customHeight="1">
      <c r="A389" s="65"/>
      <c r="B389" s="89"/>
      <c r="C389" s="89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pans="1:26" ht="45" customHeight="1">
      <c r="A390" s="65"/>
      <c r="B390" s="89"/>
      <c r="C390" s="89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pans="1:26" ht="45" customHeight="1">
      <c r="A391" s="65"/>
      <c r="B391" s="89"/>
      <c r="C391" s="89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pans="1:26" ht="45" customHeight="1">
      <c r="A392" s="65"/>
      <c r="B392" s="89"/>
      <c r="C392" s="89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pans="1:26" ht="45" customHeight="1">
      <c r="A393" s="65"/>
      <c r="B393" s="89"/>
      <c r="C393" s="89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pans="1:26" ht="45" customHeight="1">
      <c r="A394" s="65"/>
      <c r="B394" s="89"/>
      <c r="C394" s="89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pans="1:26" ht="45" customHeight="1">
      <c r="A395" s="65"/>
      <c r="B395" s="89"/>
      <c r="C395" s="89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pans="1:26" ht="45" customHeight="1">
      <c r="A396" s="65"/>
      <c r="B396" s="89"/>
      <c r="C396" s="89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pans="1:26" ht="45" customHeight="1">
      <c r="A397" s="65"/>
      <c r="B397" s="89"/>
      <c r="C397" s="89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pans="1:26" ht="45" customHeight="1">
      <c r="A398" s="65"/>
      <c r="B398" s="89"/>
      <c r="C398" s="89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pans="1:26" ht="45" customHeight="1">
      <c r="A399" s="65"/>
      <c r="B399" s="89"/>
      <c r="C399" s="89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pans="1:26" ht="45" customHeight="1">
      <c r="A400" s="65"/>
      <c r="B400" s="89"/>
      <c r="C400" s="89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pans="1:26" ht="45" customHeight="1">
      <c r="A401" s="65"/>
      <c r="B401" s="89"/>
      <c r="C401" s="89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pans="1:26" ht="45" customHeight="1">
      <c r="A402" s="65"/>
      <c r="B402" s="89"/>
      <c r="C402" s="89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pans="1:26" ht="45" customHeight="1">
      <c r="A403" s="65"/>
      <c r="B403" s="89"/>
      <c r="C403" s="89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pans="1:26" ht="45" customHeight="1">
      <c r="A404" s="65"/>
      <c r="B404" s="89"/>
      <c r="C404" s="89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pans="1:26" ht="45" customHeight="1">
      <c r="A405" s="65"/>
      <c r="B405" s="89"/>
      <c r="C405" s="89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pans="1:26" ht="45" customHeight="1">
      <c r="A406" s="65"/>
      <c r="B406" s="89"/>
      <c r="C406" s="89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pans="1:26" ht="45" customHeight="1">
      <c r="A407" s="65"/>
      <c r="B407" s="89"/>
      <c r="C407" s="89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pans="1:26" ht="45" customHeight="1">
      <c r="A408" s="65"/>
      <c r="B408" s="89"/>
      <c r="C408" s="89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pans="1:26" ht="45" customHeight="1">
      <c r="A409" s="65"/>
      <c r="B409" s="89"/>
      <c r="C409" s="89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pans="1:26" ht="45" customHeight="1">
      <c r="A410" s="65"/>
      <c r="B410" s="89"/>
      <c r="C410" s="89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pans="1:26" ht="45" customHeight="1">
      <c r="A411" s="65"/>
      <c r="B411" s="89"/>
      <c r="C411" s="89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pans="1:26" ht="45" customHeight="1">
      <c r="A412" s="65"/>
      <c r="B412" s="89"/>
      <c r="C412" s="89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pans="1:26" ht="45" customHeight="1">
      <c r="A413" s="65"/>
      <c r="B413" s="89"/>
      <c r="C413" s="89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pans="1:26" ht="45" customHeight="1">
      <c r="A414" s="65"/>
      <c r="B414" s="89"/>
      <c r="C414" s="89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pans="1:26" ht="45" customHeight="1">
      <c r="A415" s="65"/>
      <c r="B415" s="89"/>
      <c r="C415" s="89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pans="1:26" ht="45" customHeight="1">
      <c r="A416" s="65"/>
      <c r="B416" s="89"/>
      <c r="C416" s="89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pans="1:26" ht="45" customHeight="1">
      <c r="A417" s="65"/>
      <c r="B417" s="89"/>
      <c r="C417" s="89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pans="1:26" ht="45" customHeight="1">
      <c r="A418" s="65"/>
      <c r="B418" s="89"/>
      <c r="C418" s="89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pans="1:26" ht="45" customHeight="1">
      <c r="A419" s="65"/>
      <c r="B419" s="89"/>
      <c r="C419" s="89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pans="1:26" ht="45" customHeight="1">
      <c r="A420" s="65"/>
      <c r="B420" s="89"/>
      <c r="C420" s="89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pans="1:26" ht="45" customHeight="1">
      <c r="A421" s="65"/>
      <c r="B421" s="89"/>
      <c r="C421" s="89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pans="1:26" ht="45" customHeight="1">
      <c r="A422" s="65"/>
      <c r="B422" s="89"/>
      <c r="C422" s="89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pans="1:26" ht="45" customHeight="1">
      <c r="A423" s="65"/>
      <c r="B423" s="89"/>
      <c r="C423" s="89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pans="1:26" ht="45" customHeight="1">
      <c r="A424" s="65"/>
      <c r="B424" s="89"/>
      <c r="C424" s="89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pans="1:26" ht="45" customHeight="1">
      <c r="A425" s="65"/>
      <c r="B425" s="89"/>
      <c r="C425" s="89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pans="1:26" ht="45" customHeight="1">
      <c r="A426" s="65"/>
      <c r="B426" s="89"/>
      <c r="C426" s="89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pans="1:26" ht="45" customHeight="1">
      <c r="A427" s="65"/>
      <c r="B427" s="89"/>
      <c r="C427" s="89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pans="1:26" ht="45" customHeight="1">
      <c r="A428" s="65"/>
      <c r="B428" s="89"/>
      <c r="C428" s="89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pans="1:26" ht="45" customHeight="1">
      <c r="A429" s="65"/>
      <c r="B429" s="89"/>
      <c r="C429" s="89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pans="1:26" ht="45" customHeight="1">
      <c r="A430" s="65"/>
      <c r="B430" s="89"/>
      <c r="C430" s="89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pans="1:26" ht="45" customHeight="1">
      <c r="A431" s="65"/>
      <c r="B431" s="89"/>
      <c r="C431" s="89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pans="1:26" ht="45" customHeight="1">
      <c r="A432" s="65"/>
      <c r="B432" s="89"/>
      <c r="C432" s="89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pans="1:26" ht="45" customHeight="1">
      <c r="A433" s="65"/>
      <c r="B433" s="89"/>
      <c r="C433" s="89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pans="1:26" ht="45" customHeight="1">
      <c r="A434" s="65"/>
      <c r="B434" s="89"/>
      <c r="C434" s="89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pans="1:26" ht="45" customHeight="1">
      <c r="A435" s="65"/>
      <c r="B435" s="89"/>
      <c r="C435" s="89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pans="1:26" ht="45" customHeight="1">
      <c r="A436" s="65"/>
      <c r="B436" s="89"/>
      <c r="C436" s="89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pans="1:26" ht="45" customHeight="1">
      <c r="A437" s="65"/>
      <c r="B437" s="89"/>
      <c r="C437" s="89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pans="1:26" ht="45" customHeight="1">
      <c r="A438" s="65"/>
      <c r="B438" s="89"/>
      <c r="C438" s="89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pans="1:26" ht="45" customHeight="1">
      <c r="A439" s="65"/>
      <c r="B439" s="89"/>
      <c r="C439" s="89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pans="1:26" ht="45" customHeight="1">
      <c r="A440" s="65"/>
      <c r="B440" s="89"/>
      <c r="C440" s="89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pans="1:26" ht="45" customHeight="1">
      <c r="A441" s="65"/>
      <c r="B441" s="89"/>
      <c r="C441" s="89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pans="1:26" ht="45" customHeight="1">
      <c r="A442" s="65"/>
      <c r="B442" s="89"/>
      <c r="C442" s="89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pans="1:26" ht="45" customHeight="1">
      <c r="A443" s="65"/>
      <c r="B443" s="89"/>
      <c r="C443" s="89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pans="1:26" ht="45" customHeight="1">
      <c r="A444" s="65"/>
      <c r="B444" s="89"/>
      <c r="C444" s="89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pans="1:26" ht="45" customHeight="1">
      <c r="A445" s="65"/>
      <c r="B445" s="89"/>
      <c r="C445" s="89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pans="1:26" ht="45" customHeight="1">
      <c r="A446" s="65"/>
      <c r="B446" s="89"/>
      <c r="C446" s="89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pans="1:26" ht="45" customHeight="1">
      <c r="A447" s="65"/>
      <c r="B447" s="89"/>
      <c r="C447" s="89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pans="1:26" ht="45" customHeight="1">
      <c r="A448" s="65"/>
      <c r="B448" s="89"/>
      <c r="C448" s="89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pans="1:26" ht="45" customHeight="1">
      <c r="A449" s="65"/>
      <c r="B449" s="89"/>
      <c r="C449" s="89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pans="1:26" ht="45" customHeight="1">
      <c r="A450" s="65"/>
      <c r="B450" s="89"/>
      <c r="C450" s="89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pans="1:26" ht="45" customHeight="1">
      <c r="A451" s="65"/>
      <c r="B451" s="89"/>
      <c r="C451" s="89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pans="1:26" ht="45" customHeight="1">
      <c r="A452" s="65"/>
      <c r="B452" s="89"/>
      <c r="C452" s="89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pans="1:26" ht="45" customHeight="1">
      <c r="A453" s="65"/>
      <c r="B453" s="89"/>
      <c r="C453" s="89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pans="1:26" ht="45" customHeight="1">
      <c r="A454" s="65"/>
      <c r="B454" s="89"/>
      <c r="C454" s="89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pans="1:26" ht="45" customHeight="1">
      <c r="A455" s="65"/>
      <c r="B455" s="89"/>
      <c r="C455" s="89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pans="1:26" ht="45" customHeight="1">
      <c r="A456" s="65"/>
      <c r="B456" s="89"/>
      <c r="C456" s="89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pans="1:26" ht="45" customHeight="1">
      <c r="A457" s="65"/>
      <c r="B457" s="89"/>
      <c r="C457" s="89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pans="1:26" ht="45" customHeight="1">
      <c r="A458" s="65"/>
      <c r="B458" s="89"/>
      <c r="C458" s="89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pans="1:26" ht="45" customHeight="1">
      <c r="A459" s="65"/>
      <c r="B459" s="89"/>
      <c r="C459" s="89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pans="1:26" ht="45" customHeight="1">
      <c r="A460" s="65"/>
      <c r="B460" s="89"/>
      <c r="C460" s="89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pans="1:26" ht="45" customHeight="1">
      <c r="A461" s="65"/>
      <c r="B461" s="89"/>
      <c r="C461" s="89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pans="1:26" ht="45" customHeight="1">
      <c r="A462" s="65"/>
      <c r="B462" s="89"/>
      <c r="C462" s="89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pans="1:26" ht="45" customHeight="1">
      <c r="A463" s="65"/>
      <c r="B463" s="89"/>
      <c r="C463" s="89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pans="1:26" ht="45" customHeight="1">
      <c r="A464" s="65"/>
      <c r="B464" s="89"/>
      <c r="C464" s="89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pans="1:26" ht="45" customHeight="1">
      <c r="A465" s="65"/>
      <c r="B465" s="89"/>
      <c r="C465" s="89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pans="1:26" ht="45" customHeight="1">
      <c r="A466" s="65"/>
      <c r="B466" s="89"/>
      <c r="C466" s="89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pans="1:26" ht="45" customHeight="1">
      <c r="A467" s="65"/>
      <c r="B467" s="89"/>
      <c r="C467" s="89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pans="1:26" ht="45" customHeight="1">
      <c r="A468" s="65"/>
      <c r="B468" s="89"/>
      <c r="C468" s="89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pans="1:26" ht="45" customHeight="1">
      <c r="A469" s="65"/>
      <c r="B469" s="89"/>
      <c r="C469" s="89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pans="1:26" ht="45" customHeight="1">
      <c r="A470" s="65"/>
      <c r="B470" s="89"/>
      <c r="C470" s="89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pans="1:26" ht="45" customHeight="1">
      <c r="A471" s="65"/>
      <c r="B471" s="89"/>
      <c r="C471" s="89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pans="1:26" ht="45" customHeight="1">
      <c r="A472" s="65"/>
      <c r="B472" s="89"/>
      <c r="C472" s="8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pans="1:26" ht="45" customHeight="1">
      <c r="A473" s="65"/>
      <c r="B473" s="89"/>
      <c r="C473" s="89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pans="1:26" ht="45" customHeight="1">
      <c r="A474" s="65"/>
      <c r="B474" s="89"/>
      <c r="C474" s="89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pans="1:26" ht="45" customHeight="1">
      <c r="A475" s="65"/>
      <c r="B475" s="89"/>
      <c r="C475" s="89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pans="1:26" ht="45" customHeight="1">
      <c r="A476" s="65"/>
      <c r="B476" s="89"/>
      <c r="C476" s="89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pans="1:26" ht="45" customHeight="1">
      <c r="A477" s="65"/>
      <c r="B477" s="89"/>
      <c r="C477" s="89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pans="1:26" ht="45" customHeight="1">
      <c r="A478" s="65"/>
      <c r="B478" s="89"/>
      <c r="C478" s="89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pans="1:26" ht="45" customHeight="1">
      <c r="A479" s="65"/>
      <c r="B479" s="89"/>
      <c r="C479" s="89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pans="1:26" ht="45" customHeight="1">
      <c r="A480" s="65"/>
      <c r="B480" s="89"/>
      <c r="C480" s="89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pans="1:26" ht="45" customHeight="1">
      <c r="A481" s="65"/>
      <c r="B481" s="89"/>
      <c r="C481" s="89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pans="1:26" ht="45" customHeight="1">
      <c r="A482" s="65"/>
      <c r="B482" s="89"/>
      <c r="C482" s="89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pans="1:26" ht="45" customHeight="1">
      <c r="A483" s="65"/>
      <c r="B483" s="89"/>
      <c r="C483" s="89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pans="1:26" ht="45" customHeight="1">
      <c r="A484" s="65"/>
      <c r="B484" s="89"/>
      <c r="C484" s="89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pans="1:26" ht="45" customHeight="1">
      <c r="A485" s="65"/>
      <c r="B485" s="89"/>
      <c r="C485" s="89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pans="1:26" ht="45" customHeight="1">
      <c r="A486" s="65"/>
      <c r="B486" s="89"/>
      <c r="C486" s="89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pans="1:26" ht="45" customHeight="1">
      <c r="A487" s="65"/>
      <c r="B487" s="89"/>
      <c r="C487" s="89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pans="1:26" ht="45" customHeight="1">
      <c r="A488" s="65"/>
      <c r="B488" s="89"/>
      <c r="C488" s="89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pans="1:26" ht="45" customHeight="1">
      <c r="A489" s="65"/>
      <c r="B489" s="89"/>
      <c r="C489" s="89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pans="1:26" ht="45" customHeight="1">
      <c r="A490" s="65"/>
      <c r="B490" s="89"/>
      <c r="C490" s="89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pans="1:26" ht="45" customHeight="1">
      <c r="A491" s="65"/>
      <c r="B491" s="89"/>
      <c r="C491" s="89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pans="1:26" ht="45" customHeight="1">
      <c r="A492" s="65"/>
      <c r="B492" s="89"/>
      <c r="C492" s="89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pans="1:26" ht="45" customHeight="1">
      <c r="A493" s="65"/>
      <c r="B493" s="89"/>
      <c r="C493" s="89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pans="1:26" ht="45" customHeight="1">
      <c r="A494" s="65"/>
      <c r="B494" s="89"/>
      <c r="C494" s="89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pans="1:26" ht="45" customHeight="1">
      <c r="A495" s="65"/>
      <c r="B495" s="89"/>
      <c r="C495" s="89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pans="1:26" ht="45" customHeight="1">
      <c r="A496" s="65"/>
      <c r="B496" s="89"/>
      <c r="C496" s="89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pans="1:26" ht="45" customHeight="1">
      <c r="A497" s="65"/>
      <c r="B497" s="89"/>
      <c r="C497" s="89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pans="1:26" ht="45" customHeight="1">
      <c r="A498" s="65"/>
      <c r="B498" s="89"/>
      <c r="C498" s="89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pans="1:26" ht="45" customHeight="1">
      <c r="A499" s="65"/>
      <c r="B499" s="89"/>
      <c r="C499" s="89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pans="1:26" ht="45" customHeight="1">
      <c r="A500" s="65"/>
      <c r="B500" s="89"/>
      <c r="C500" s="89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pans="1:26" ht="45" customHeight="1">
      <c r="A501" s="65"/>
      <c r="B501" s="89"/>
      <c r="C501" s="89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pans="1:26" ht="45" customHeight="1">
      <c r="A502" s="65"/>
      <c r="B502" s="89"/>
      <c r="C502" s="89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pans="1:26" ht="45" customHeight="1">
      <c r="A503" s="65"/>
      <c r="B503" s="89"/>
      <c r="C503" s="89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pans="1:26" ht="45" customHeight="1">
      <c r="A504" s="65"/>
      <c r="B504" s="89"/>
      <c r="C504" s="89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pans="1:26" ht="45" customHeight="1">
      <c r="A505" s="65"/>
      <c r="B505" s="89"/>
      <c r="C505" s="89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pans="1:26" ht="45" customHeight="1">
      <c r="A506" s="65"/>
      <c r="B506" s="89"/>
      <c r="C506" s="89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pans="1:26" ht="45" customHeight="1">
      <c r="A507" s="65"/>
      <c r="B507" s="89"/>
      <c r="C507" s="89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pans="1:26" ht="45" customHeight="1">
      <c r="A508" s="65"/>
      <c r="B508" s="89"/>
      <c r="C508" s="89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pans="1:26" ht="45" customHeight="1">
      <c r="A509" s="65"/>
      <c r="B509" s="89"/>
      <c r="C509" s="89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pans="1:26" ht="45" customHeight="1">
      <c r="A510" s="65"/>
      <c r="B510" s="89"/>
      <c r="C510" s="89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pans="1:26" ht="45" customHeight="1">
      <c r="A511" s="65"/>
      <c r="B511" s="89"/>
      <c r="C511" s="89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pans="1:26" ht="45" customHeight="1">
      <c r="A512" s="65"/>
      <c r="B512" s="89"/>
      <c r="C512" s="89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pans="1:26" ht="45" customHeight="1">
      <c r="A513" s="65"/>
      <c r="B513" s="89"/>
      <c r="C513" s="89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pans="1:26" ht="45" customHeight="1">
      <c r="A514" s="65"/>
      <c r="B514" s="89"/>
      <c r="C514" s="89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pans="1:26" ht="45" customHeight="1">
      <c r="A515" s="65"/>
      <c r="B515" s="89"/>
      <c r="C515" s="89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pans="1:26" ht="45" customHeight="1">
      <c r="A516" s="65"/>
      <c r="B516" s="89"/>
      <c r="C516" s="89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pans="1:26" ht="45" customHeight="1">
      <c r="A517" s="65"/>
      <c r="B517" s="89"/>
      <c r="C517" s="89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pans="1:26" ht="45" customHeight="1">
      <c r="A518" s="65"/>
      <c r="B518" s="89"/>
      <c r="C518" s="89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pans="1:26" ht="45" customHeight="1">
      <c r="A519" s="65"/>
      <c r="B519" s="89"/>
      <c r="C519" s="89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pans="1:26" ht="45" customHeight="1">
      <c r="A520" s="65"/>
      <c r="B520" s="89"/>
      <c r="C520" s="89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pans="1:26" ht="45" customHeight="1">
      <c r="A521" s="65"/>
      <c r="B521" s="89"/>
      <c r="C521" s="89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pans="1:26" ht="45" customHeight="1">
      <c r="A522" s="65"/>
      <c r="B522" s="89"/>
      <c r="C522" s="89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pans="1:26" ht="45" customHeight="1">
      <c r="A523" s="65"/>
      <c r="B523" s="89"/>
      <c r="C523" s="89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pans="1:26" ht="45" customHeight="1">
      <c r="A524" s="65"/>
      <c r="B524" s="89"/>
      <c r="C524" s="89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pans="1:26" ht="45" customHeight="1">
      <c r="A525" s="65"/>
      <c r="B525" s="89"/>
      <c r="C525" s="89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pans="1:26" ht="45" customHeight="1">
      <c r="A526" s="65"/>
      <c r="B526" s="89"/>
      <c r="C526" s="89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pans="1:26" ht="45" customHeight="1">
      <c r="A527" s="65"/>
      <c r="B527" s="89"/>
      <c r="C527" s="89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pans="1:26" ht="45" customHeight="1">
      <c r="A528" s="65"/>
      <c r="B528" s="89"/>
      <c r="C528" s="89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pans="1:26" ht="45" customHeight="1">
      <c r="A529" s="65"/>
      <c r="B529" s="89"/>
      <c r="C529" s="89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pans="1:26" ht="45" customHeight="1">
      <c r="A530" s="65"/>
      <c r="B530" s="89"/>
      <c r="C530" s="89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pans="1:26" ht="45" customHeight="1">
      <c r="A531" s="65"/>
      <c r="B531" s="89"/>
      <c r="C531" s="89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pans="1:26" ht="45" customHeight="1">
      <c r="A532" s="65"/>
      <c r="B532" s="89"/>
      <c r="C532" s="89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pans="1:26" ht="45" customHeight="1">
      <c r="A533" s="65"/>
      <c r="B533" s="89"/>
      <c r="C533" s="89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pans="1:26" ht="45" customHeight="1">
      <c r="A534" s="65"/>
      <c r="B534" s="89"/>
      <c r="C534" s="89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pans="1:26" ht="45" customHeight="1">
      <c r="A535" s="65"/>
      <c r="B535" s="89"/>
      <c r="C535" s="89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pans="1:26" ht="45" customHeight="1">
      <c r="A536" s="65"/>
      <c r="B536" s="89"/>
      <c r="C536" s="89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pans="1:26" ht="45" customHeight="1">
      <c r="A537" s="65"/>
      <c r="B537" s="89"/>
      <c r="C537" s="89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pans="1:26" ht="45" customHeight="1">
      <c r="A538" s="65"/>
      <c r="B538" s="89"/>
      <c r="C538" s="89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pans="1:26" ht="45" customHeight="1">
      <c r="A539" s="65"/>
      <c r="B539" s="89"/>
      <c r="C539" s="89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pans="1:26" ht="45" customHeight="1">
      <c r="A540" s="65"/>
      <c r="B540" s="89"/>
      <c r="C540" s="89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pans="1:26" ht="45" customHeight="1">
      <c r="A541" s="65"/>
      <c r="B541" s="89"/>
      <c r="C541" s="89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pans="1:26" ht="45" customHeight="1">
      <c r="A542" s="65"/>
      <c r="B542" s="89"/>
      <c r="C542" s="89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pans="1:26" ht="45" customHeight="1">
      <c r="A543" s="65"/>
      <c r="B543" s="89"/>
      <c r="C543" s="89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pans="1:26" ht="45" customHeight="1">
      <c r="A544" s="65"/>
      <c r="B544" s="89"/>
      <c r="C544" s="89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pans="1:26" ht="45" customHeight="1">
      <c r="A545" s="65"/>
      <c r="B545" s="89"/>
      <c r="C545" s="89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pans="1:26" ht="45" customHeight="1">
      <c r="A546" s="65"/>
      <c r="B546" s="89"/>
      <c r="C546" s="89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pans="1:26" ht="45" customHeight="1">
      <c r="A547" s="65"/>
      <c r="B547" s="89"/>
      <c r="C547" s="89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pans="1:26" ht="45" customHeight="1">
      <c r="A548" s="65"/>
      <c r="B548" s="89"/>
      <c r="C548" s="89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pans="1:26" ht="45" customHeight="1">
      <c r="A549" s="65"/>
      <c r="B549" s="89"/>
      <c r="C549" s="89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pans="1:26" ht="45" customHeight="1">
      <c r="A550" s="65"/>
      <c r="B550" s="89"/>
      <c r="C550" s="89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pans="1:26" ht="45" customHeight="1">
      <c r="A551" s="65"/>
      <c r="B551" s="89"/>
      <c r="C551" s="89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pans="1:26" ht="45" customHeight="1">
      <c r="A552" s="65"/>
      <c r="B552" s="89"/>
      <c r="C552" s="89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pans="1:26" ht="45" customHeight="1">
      <c r="A553" s="65"/>
      <c r="B553" s="89"/>
      <c r="C553" s="89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pans="1:26" ht="45" customHeight="1">
      <c r="A554" s="65"/>
      <c r="B554" s="89"/>
      <c r="C554" s="89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pans="1:26" ht="45" customHeight="1">
      <c r="A555" s="65"/>
      <c r="B555" s="89"/>
      <c r="C555" s="89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pans="1:26" ht="45" customHeight="1">
      <c r="A556" s="65"/>
      <c r="B556" s="89"/>
      <c r="C556" s="89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pans="1:26" ht="45" customHeight="1">
      <c r="A557" s="65"/>
      <c r="B557" s="89"/>
      <c r="C557" s="89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pans="1:26" ht="45" customHeight="1">
      <c r="A558" s="65"/>
      <c r="B558" s="89"/>
      <c r="C558" s="89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pans="1:26" ht="45" customHeight="1">
      <c r="A559" s="65"/>
      <c r="B559" s="89"/>
      <c r="C559" s="89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pans="1:26" ht="45" customHeight="1">
      <c r="A560" s="65"/>
      <c r="B560" s="89"/>
      <c r="C560" s="89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pans="1:26" ht="45" customHeight="1">
      <c r="A561" s="65"/>
      <c r="B561" s="89"/>
      <c r="C561" s="89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pans="1:26" ht="45" customHeight="1">
      <c r="A562" s="65"/>
      <c r="B562" s="89"/>
      <c r="C562" s="89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pans="1:26" ht="45" customHeight="1">
      <c r="A563" s="65"/>
      <c r="B563" s="89"/>
      <c r="C563" s="89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pans="1:26" ht="45" customHeight="1">
      <c r="A564" s="65"/>
      <c r="B564" s="89"/>
      <c r="C564" s="89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pans="1:26" ht="45" customHeight="1">
      <c r="A565" s="65"/>
      <c r="B565" s="89"/>
      <c r="C565" s="89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pans="1:26" ht="45" customHeight="1">
      <c r="A566" s="65"/>
      <c r="B566" s="89"/>
      <c r="C566" s="89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pans="1:26" ht="45" customHeight="1">
      <c r="A567" s="65"/>
      <c r="B567" s="89"/>
      <c r="C567" s="89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pans="1:26" ht="45" customHeight="1">
      <c r="A568" s="65"/>
      <c r="B568" s="89"/>
      <c r="C568" s="89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pans="1:26" ht="45" customHeight="1">
      <c r="A569" s="65"/>
      <c r="B569" s="89"/>
      <c r="C569" s="89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pans="1:26" ht="45" customHeight="1">
      <c r="A570" s="65"/>
      <c r="B570" s="89"/>
      <c r="C570" s="89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pans="1:26" ht="45" customHeight="1">
      <c r="A571" s="65"/>
      <c r="B571" s="89"/>
      <c r="C571" s="89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pans="1:26" ht="45" customHeight="1">
      <c r="A572" s="65"/>
      <c r="B572" s="89"/>
      <c r="C572" s="89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pans="1:26" ht="45" customHeight="1">
      <c r="A573" s="65"/>
      <c r="B573" s="89"/>
      <c r="C573" s="89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pans="1:26" ht="45" customHeight="1">
      <c r="A574" s="65"/>
      <c r="B574" s="89"/>
      <c r="C574" s="89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pans="1:26" ht="45" customHeight="1">
      <c r="A575" s="65"/>
      <c r="B575" s="89"/>
      <c r="C575" s="89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pans="1:26" ht="45" customHeight="1">
      <c r="A576" s="65"/>
      <c r="B576" s="89"/>
      <c r="C576" s="89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pans="1:26" ht="45" customHeight="1">
      <c r="A577" s="65"/>
      <c r="B577" s="89"/>
      <c r="C577" s="89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pans="1:26" ht="45" customHeight="1">
      <c r="A578" s="65"/>
      <c r="B578" s="89"/>
      <c r="C578" s="89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pans="1:26" ht="45" customHeight="1">
      <c r="A579" s="65"/>
      <c r="B579" s="89"/>
      <c r="C579" s="89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pans="1:26" ht="45" customHeight="1">
      <c r="A580" s="65"/>
      <c r="B580" s="89"/>
      <c r="C580" s="89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pans="1:26" ht="45" customHeight="1">
      <c r="A581" s="65"/>
      <c r="B581" s="89"/>
      <c r="C581" s="89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pans="1:26" ht="45" customHeight="1">
      <c r="A582" s="65"/>
      <c r="B582" s="89"/>
      <c r="C582" s="89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pans="1:26" ht="45" customHeight="1">
      <c r="A583" s="65"/>
      <c r="B583" s="89"/>
      <c r="C583" s="89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pans="1:26" ht="45" customHeight="1">
      <c r="A584" s="65"/>
      <c r="B584" s="89"/>
      <c r="C584" s="89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pans="1:26" ht="45" customHeight="1">
      <c r="A585" s="65"/>
      <c r="B585" s="89"/>
      <c r="C585" s="89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pans="1:26" ht="45" customHeight="1">
      <c r="A586" s="65"/>
      <c r="B586" s="89"/>
      <c r="C586" s="89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pans="1:26" ht="45" customHeight="1">
      <c r="A587" s="65"/>
      <c r="B587" s="89"/>
      <c r="C587" s="89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pans="1:26" ht="45" customHeight="1">
      <c r="A588" s="65"/>
      <c r="B588" s="89"/>
      <c r="C588" s="89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pans="1:26" ht="45" customHeight="1">
      <c r="A589" s="65"/>
      <c r="B589" s="89"/>
      <c r="C589" s="89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pans="1:26" ht="45" customHeight="1">
      <c r="A590" s="65"/>
      <c r="B590" s="89"/>
      <c r="C590" s="89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pans="1:26" ht="45" customHeight="1">
      <c r="A591" s="65"/>
      <c r="B591" s="89"/>
      <c r="C591" s="89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pans="1:26" ht="45" customHeight="1">
      <c r="A592" s="65"/>
      <c r="B592" s="89"/>
      <c r="C592" s="89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pans="1:26" ht="45" customHeight="1">
      <c r="A593" s="65"/>
      <c r="B593" s="89"/>
      <c r="C593" s="89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pans="1:26" ht="45" customHeight="1">
      <c r="A594" s="65"/>
      <c r="B594" s="89"/>
      <c r="C594" s="89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pans="1:26" ht="45" customHeight="1">
      <c r="A595" s="65"/>
      <c r="B595" s="89"/>
      <c r="C595" s="89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pans="1:26" ht="45" customHeight="1">
      <c r="A596" s="65"/>
      <c r="B596" s="89"/>
      <c r="C596" s="89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pans="1:26" ht="45" customHeight="1">
      <c r="A597" s="65"/>
      <c r="B597" s="89"/>
      <c r="C597" s="89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pans="1:26" ht="45" customHeight="1">
      <c r="A598" s="65"/>
      <c r="B598" s="89"/>
      <c r="C598" s="89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pans="1:26" ht="45" customHeight="1">
      <c r="A599" s="65"/>
      <c r="B599" s="89"/>
      <c r="C599" s="89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pans="1:26" ht="45" customHeight="1">
      <c r="A600" s="65"/>
      <c r="B600" s="89"/>
      <c r="C600" s="89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pans="1:26" ht="45" customHeight="1">
      <c r="A601" s="65"/>
      <c r="B601" s="89"/>
      <c r="C601" s="89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pans="1:26" ht="45" customHeight="1">
      <c r="A602" s="65"/>
      <c r="B602" s="89"/>
      <c r="C602" s="89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pans="1:26" ht="45" customHeight="1">
      <c r="A603" s="65"/>
      <c r="B603" s="89"/>
      <c r="C603" s="89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pans="1:26" ht="45" customHeight="1">
      <c r="A604" s="65"/>
      <c r="B604" s="89"/>
      <c r="C604" s="89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pans="1:26" ht="45" customHeight="1">
      <c r="A605" s="65"/>
      <c r="B605" s="89"/>
      <c r="C605" s="89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pans="1:26" ht="45" customHeight="1">
      <c r="A606" s="65"/>
      <c r="B606" s="89"/>
      <c r="C606" s="89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pans="1:26" ht="45" customHeight="1">
      <c r="A607" s="65"/>
      <c r="B607" s="89"/>
      <c r="C607" s="89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pans="1:26" ht="45" customHeight="1">
      <c r="A608" s="65"/>
      <c r="B608" s="89"/>
      <c r="C608" s="89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pans="1:26" ht="45" customHeight="1">
      <c r="A609" s="65"/>
      <c r="B609" s="89"/>
      <c r="C609" s="89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pans="1:26" ht="45" customHeight="1">
      <c r="A610" s="65"/>
      <c r="B610" s="89"/>
      <c r="C610" s="89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pans="1:26" ht="45" customHeight="1">
      <c r="A611" s="65"/>
      <c r="B611" s="89"/>
      <c r="C611" s="89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pans="1:26" ht="45" customHeight="1">
      <c r="A612" s="65"/>
      <c r="B612" s="89"/>
      <c r="C612" s="89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pans="1:26" ht="45" customHeight="1">
      <c r="A613" s="65"/>
      <c r="B613" s="89"/>
      <c r="C613" s="89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pans="1:26" ht="45" customHeight="1">
      <c r="A614" s="65"/>
      <c r="B614" s="89"/>
      <c r="C614" s="89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pans="1:26" ht="45" customHeight="1">
      <c r="A615" s="65"/>
      <c r="B615" s="89"/>
      <c r="C615" s="89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pans="1:26" ht="45" customHeight="1">
      <c r="A616" s="65"/>
      <c r="B616" s="89"/>
      <c r="C616" s="89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pans="1:26" ht="45" customHeight="1">
      <c r="A617" s="65"/>
      <c r="B617" s="89"/>
      <c r="C617" s="89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pans="1:26" ht="45" customHeight="1">
      <c r="A618" s="65"/>
      <c r="B618" s="89"/>
      <c r="C618" s="89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pans="1:26" ht="45" customHeight="1">
      <c r="A619" s="65"/>
      <c r="B619" s="89"/>
      <c r="C619" s="89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pans="1:26" ht="45" customHeight="1">
      <c r="A620" s="65"/>
      <c r="B620" s="89"/>
      <c r="C620" s="89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pans="1:26" ht="45" customHeight="1">
      <c r="A621" s="65"/>
      <c r="B621" s="89"/>
      <c r="C621" s="89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pans="1:26" ht="45" customHeight="1">
      <c r="A622" s="65"/>
      <c r="B622" s="89"/>
      <c r="C622" s="89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pans="1:26" ht="45" customHeight="1">
      <c r="A623" s="65"/>
      <c r="B623" s="89"/>
      <c r="C623" s="89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pans="1:26" ht="45" customHeight="1">
      <c r="A624" s="65"/>
      <c r="B624" s="89"/>
      <c r="C624" s="89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pans="1:26" ht="45" customHeight="1">
      <c r="A625" s="65"/>
      <c r="B625" s="89"/>
      <c r="C625" s="89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pans="1:26" ht="45" customHeight="1">
      <c r="A626" s="65"/>
      <c r="B626" s="89"/>
      <c r="C626" s="89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pans="1:26" ht="45" customHeight="1">
      <c r="A627" s="65"/>
      <c r="B627" s="89"/>
      <c r="C627" s="89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pans="1:26" ht="45" customHeight="1">
      <c r="A628" s="65"/>
      <c r="B628" s="89"/>
      <c r="C628" s="89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pans="1:26" ht="45" customHeight="1">
      <c r="A629" s="65"/>
      <c r="B629" s="89"/>
      <c r="C629" s="89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pans="1:26" ht="45" customHeight="1">
      <c r="A630" s="65"/>
      <c r="B630" s="89"/>
      <c r="C630" s="89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pans="1:26" ht="45" customHeight="1">
      <c r="A631" s="65"/>
      <c r="B631" s="89"/>
      <c r="C631" s="89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pans="1:26" ht="45" customHeight="1">
      <c r="A632" s="65"/>
      <c r="B632" s="89"/>
      <c r="C632" s="89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pans="1:26" ht="45" customHeight="1">
      <c r="A633" s="65"/>
      <c r="B633" s="89"/>
      <c r="C633" s="89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pans="1:26" ht="45" customHeight="1">
      <c r="A634" s="65"/>
      <c r="B634" s="89"/>
      <c r="C634" s="89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pans="1:26" ht="45" customHeight="1">
      <c r="A635" s="65"/>
      <c r="B635" s="89"/>
      <c r="C635" s="89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pans="1:26" ht="45" customHeight="1">
      <c r="A636" s="65"/>
      <c r="B636" s="89"/>
      <c r="C636" s="89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pans="1:26" ht="45" customHeight="1">
      <c r="A637" s="65"/>
      <c r="B637" s="89"/>
      <c r="C637" s="89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pans="1:26" ht="45" customHeight="1">
      <c r="A638" s="65"/>
      <c r="B638" s="89"/>
      <c r="C638" s="89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pans="1:26" ht="45" customHeight="1">
      <c r="A639" s="65"/>
      <c r="B639" s="89"/>
      <c r="C639" s="89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pans="1:26" ht="45" customHeight="1">
      <c r="A640" s="65"/>
      <c r="B640" s="89"/>
      <c r="C640" s="89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pans="1:26" ht="45" customHeight="1">
      <c r="A641" s="65"/>
      <c r="B641" s="89"/>
      <c r="C641" s="89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pans="1:26" ht="45" customHeight="1">
      <c r="A642" s="65"/>
      <c r="B642" s="89"/>
      <c r="C642" s="89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pans="1:26" ht="45" customHeight="1">
      <c r="A643" s="65"/>
      <c r="B643" s="89"/>
      <c r="C643" s="89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pans="1:26" ht="45" customHeight="1">
      <c r="A644" s="65"/>
      <c r="B644" s="89"/>
      <c r="C644" s="89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pans="1:26" ht="45" customHeight="1">
      <c r="A645" s="65"/>
      <c r="B645" s="89"/>
      <c r="C645" s="89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pans="1:26" ht="45" customHeight="1">
      <c r="A646" s="65"/>
      <c r="B646" s="89"/>
      <c r="C646" s="89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pans="1:26" ht="45" customHeight="1">
      <c r="A647" s="65"/>
      <c r="B647" s="89"/>
      <c r="C647" s="89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pans="1:26" ht="45" customHeight="1">
      <c r="A648" s="65"/>
      <c r="B648" s="89"/>
      <c r="C648" s="89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pans="1:26" ht="45" customHeight="1">
      <c r="A649" s="65"/>
      <c r="B649" s="89"/>
      <c r="C649" s="89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pans="1:26" ht="45" customHeight="1">
      <c r="A650" s="65"/>
      <c r="B650" s="89"/>
      <c r="C650" s="89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pans="1:26" ht="45" customHeight="1">
      <c r="A651" s="65"/>
      <c r="B651" s="89"/>
      <c r="C651" s="89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pans="1:26" ht="45" customHeight="1">
      <c r="A652" s="65"/>
      <c r="B652" s="89"/>
      <c r="C652" s="89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pans="1:26" ht="45" customHeight="1">
      <c r="A653" s="65"/>
      <c r="B653" s="89"/>
      <c r="C653" s="89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pans="1:26" ht="45" customHeight="1">
      <c r="A654" s="65"/>
      <c r="B654" s="89"/>
      <c r="C654" s="89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pans="1:26" ht="45" customHeight="1">
      <c r="A655" s="65"/>
      <c r="B655" s="89"/>
      <c r="C655" s="89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pans="1:26" ht="45" customHeight="1">
      <c r="A656" s="65"/>
      <c r="B656" s="89"/>
      <c r="C656" s="89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pans="1:26" ht="45" customHeight="1">
      <c r="A657" s="65"/>
      <c r="B657" s="89"/>
      <c r="C657" s="89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pans="1:26" ht="45" customHeight="1">
      <c r="A658" s="65"/>
      <c r="B658" s="89"/>
      <c r="C658" s="89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pans="1:26" ht="45" customHeight="1">
      <c r="A659" s="65"/>
      <c r="B659" s="89"/>
      <c r="C659" s="89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pans="1:26" ht="45" customHeight="1">
      <c r="A660" s="65"/>
      <c r="B660" s="89"/>
      <c r="C660" s="89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pans="1:26" ht="45" customHeight="1">
      <c r="A661" s="65"/>
      <c r="B661" s="89"/>
      <c r="C661" s="89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pans="1:26" ht="45" customHeight="1">
      <c r="A662" s="65"/>
      <c r="B662" s="89"/>
      <c r="C662" s="89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pans="1:26" ht="45" customHeight="1">
      <c r="A663" s="65"/>
      <c r="B663" s="89"/>
      <c r="C663" s="89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pans="1:26" ht="45" customHeight="1">
      <c r="A664" s="65"/>
      <c r="B664" s="89"/>
      <c r="C664" s="89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pans="1:26" ht="45" customHeight="1">
      <c r="A665" s="65"/>
      <c r="B665" s="89"/>
      <c r="C665" s="89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pans="1:26" ht="45" customHeight="1">
      <c r="A666" s="65"/>
      <c r="B666" s="89"/>
      <c r="C666" s="89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pans="1:26" ht="45" customHeight="1">
      <c r="A667" s="65"/>
      <c r="B667" s="89"/>
      <c r="C667" s="89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pans="1:26" ht="45" customHeight="1">
      <c r="A668" s="65"/>
      <c r="B668" s="89"/>
      <c r="C668" s="89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pans="1:26" ht="45" customHeight="1">
      <c r="A669" s="65"/>
      <c r="B669" s="89"/>
      <c r="C669" s="89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pans="1:26" ht="45" customHeight="1">
      <c r="A670" s="65"/>
      <c r="B670" s="89"/>
      <c r="C670" s="89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pans="1:26" ht="45" customHeight="1">
      <c r="A671" s="65"/>
      <c r="B671" s="89"/>
      <c r="C671" s="89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pans="1:26" ht="45" customHeight="1">
      <c r="A672" s="65"/>
      <c r="B672" s="89"/>
      <c r="C672" s="89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pans="1:26" ht="45" customHeight="1">
      <c r="A673" s="65"/>
      <c r="B673" s="89"/>
      <c r="C673" s="89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pans="1:26" ht="45" customHeight="1">
      <c r="A674" s="65"/>
      <c r="B674" s="89"/>
      <c r="C674" s="89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pans="1:26" ht="45" customHeight="1">
      <c r="A675" s="65"/>
      <c r="B675" s="89"/>
      <c r="C675" s="89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pans="1:26" ht="45" customHeight="1">
      <c r="A676" s="65"/>
      <c r="B676" s="89"/>
      <c r="C676" s="89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pans="1:26" ht="45" customHeight="1">
      <c r="A677" s="65"/>
      <c r="B677" s="89"/>
      <c r="C677" s="89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pans="1:26" ht="45" customHeight="1">
      <c r="A678" s="65"/>
      <c r="B678" s="89"/>
      <c r="C678" s="89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pans="1:26" ht="45" customHeight="1">
      <c r="A679" s="65"/>
      <c r="B679" s="89"/>
      <c r="C679" s="89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pans="1:26" ht="45" customHeight="1">
      <c r="A680" s="65"/>
      <c r="B680" s="89"/>
      <c r="C680" s="89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pans="1:26" ht="45" customHeight="1">
      <c r="A681" s="65"/>
      <c r="B681" s="89"/>
      <c r="C681" s="89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pans="1:26" ht="45" customHeight="1">
      <c r="A682" s="65"/>
      <c r="B682" s="89"/>
      <c r="C682" s="89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pans="1:26" ht="45" customHeight="1">
      <c r="A683" s="65"/>
      <c r="B683" s="89"/>
      <c r="C683" s="89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pans="1:26" ht="45" customHeight="1">
      <c r="A684" s="65"/>
      <c r="B684" s="89"/>
      <c r="C684" s="89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pans="1:26" ht="45" customHeight="1">
      <c r="A685" s="65"/>
      <c r="B685" s="89"/>
      <c r="C685" s="89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pans="1:26" ht="45" customHeight="1">
      <c r="A686" s="65"/>
      <c r="B686" s="89"/>
      <c r="C686" s="89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pans="1:26" ht="45" customHeight="1">
      <c r="A687" s="65"/>
      <c r="B687" s="89"/>
      <c r="C687" s="89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pans="1:26" ht="45" customHeight="1">
      <c r="A688" s="65"/>
      <c r="B688" s="89"/>
      <c r="C688" s="89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pans="1:26" ht="45" customHeight="1">
      <c r="A689" s="65"/>
      <c r="B689" s="89"/>
      <c r="C689" s="89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pans="1:26" ht="45" customHeight="1">
      <c r="A690" s="65"/>
      <c r="B690" s="89"/>
      <c r="C690" s="89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pans="1:26" ht="45" customHeight="1">
      <c r="A691" s="65"/>
      <c r="B691" s="89"/>
      <c r="C691" s="89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pans="1:26" ht="45" customHeight="1">
      <c r="A692" s="65"/>
      <c r="B692" s="89"/>
      <c r="C692" s="89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pans="1:26" ht="45" customHeight="1">
      <c r="A693" s="65"/>
      <c r="B693" s="89"/>
      <c r="C693" s="89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pans="1:26" ht="45" customHeight="1">
      <c r="A694" s="65"/>
      <c r="B694" s="89"/>
      <c r="C694" s="89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pans="1:26" ht="45" customHeight="1">
      <c r="A695" s="65"/>
      <c r="B695" s="89"/>
      <c r="C695" s="89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pans="1:26" ht="45" customHeight="1">
      <c r="A696" s="65"/>
      <c r="B696" s="89"/>
      <c r="C696" s="89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pans="1:26" ht="45" customHeight="1">
      <c r="A697" s="65"/>
      <c r="B697" s="89"/>
      <c r="C697" s="89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pans="1:26" ht="45" customHeight="1">
      <c r="A698" s="65"/>
      <c r="B698" s="89"/>
      <c r="C698" s="89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pans="1:26" ht="45" customHeight="1">
      <c r="A699" s="65"/>
      <c r="B699" s="89"/>
      <c r="C699" s="89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pans="1:26" ht="45" customHeight="1">
      <c r="A700" s="65"/>
      <c r="B700" s="89"/>
      <c r="C700" s="89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pans="1:26" ht="45" customHeight="1">
      <c r="A701" s="65"/>
      <c r="B701" s="89"/>
      <c r="C701" s="89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pans="1:26" ht="45" customHeight="1">
      <c r="A702" s="65"/>
      <c r="B702" s="89"/>
      <c r="C702" s="89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pans="1:26" ht="45" customHeight="1">
      <c r="A703" s="65"/>
      <c r="B703" s="89"/>
      <c r="C703" s="89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pans="1:26" ht="45" customHeight="1">
      <c r="A704" s="65"/>
      <c r="B704" s="89"/>
      <c r="C704" s="89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pans="1:26" ht="45" customHeight="1">
      <c r="A705" s="65"/>
      <c r="B705" s="89"/>
      <c r="C705" s="89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pans="1:26" ht="45" customHeight="1">
      <c r="A706" s="65"/>
      <c r="B706" s="89"/>
      <c r="C706" s="89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pans="1:26" ht="45" customHeight="1">
      <c r="A707" s="65"/>
      <c r="B707" s="89"/>
      <c r="C707" s="89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pans="1:26" ht="45" customHeight="1">
      <c r="A708" s="65"/>
      <c r="B708" s="89"/>
      <c r="C708" s="89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pans="1:26" ht="45" customHeight="1">
      <c r="A709" s="65"/>
      <c r="B709" s="89"/>
      <c r="C709" s="89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pans="1:26" ht="45" customHeight="1">
      <c r="A710" s="65"/>
      <c r="B710" s="89"/>
      <c r="C710" s="89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pans="1:26" ht="45" customHeight="1">
      <c r="A711" s="65"/>
      <c r="B711" s="89"/>
      <c r="C711" s="89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pans="1:26" ht="45" customHeight="1">
      <c r="A712" s="65"/>
      <c r="B712" s="89"/>
      <c r="C712" s="89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pans="1:26" ht="45" customHeight="1">
      <c r="A713" s="65"/>
      <c r="B713" s="89"/>
      <c r="C713" s="89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pans="1:26" ht="45" customHeight="1">
      <c r="A714" s="65"/>
      <c r="B714" s="89"/>
      <c r="C714" s="89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pans="1:26" ht="45" customHeight="1">
      <c r="A715" s="65"/>
      <c r="B715" s="89"/>
      <c r="C715" s="89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pans="1:26" ht="45" customHeight="1">
      <c r="A716" s="65"/>
      <c r="B716" s="89"/>
      <c r="C716" s="89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pans="1:26" ht="45" customHeight="1">
      <c r="A717" s="65"/>
      <c r="B717" s="89"/>
      <c r="C717" s="89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pans="1:26" ht="45" customHeight="1">
      <c r="A718" s="65"/>
      <c r="B718" s="89"/>
      <c r="C718" s="89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pans="1:26" ht="45" customHeight="1">
      <c r="A719" s="65"/>
      <c r="B719" s="89"/>
      <c r="C719" s="89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pans="1:26" ht="45" customHeight="1">
      <c r="A720" s="65"/>
      <c r="B720" s="89"/>
      <c r="C720" s="89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pans="1:26" ht="45" customHeight="1">
      <c r="A721" s="65"/>
      <c r="B721" s="89"/>
      <c r="C721" s="89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pans="1:26" ht="45" customHeight="1">
      <c r="A722" s="65"/>
      <c r="B722" s="89"/>
      <c r="C722" s="89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pans="1:26" ht="45" customHeight="1">
      <c r="A723" s="65"/>
      <c r="B723" s="89"/>
      <c r="C723" s="89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pans="1:26" ht="45" customHeight="1">
      <c r="A724" s="65"/>
      <c r="B724" s="89"/>
      <c r="C724" s="89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pans="1:26" ht="45" customHeight="1">
      <c r="A725" s="65"/>
      <c r="B725" s="89"/>
      <c r="C725" s="89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pans="1:26" ht="45" customHeight="1">
      <c r="A726" s="65"/>
      <c r="B726" s="89"/>
      <c r="C726" s="89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pans="1:26" ht="45" customHeight="1">
      <c r="A727" s="65"/>
      <c r="B727" s="89"/>
      <c r="C727" s="89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pans="1:26" ht="45" customHeight="1">
      <c r="A728" s="65"/>
      <c r="B728" s="89"/>
      <c r="C728" s="89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pans="1:26" ht="45" customHeight="1">
      <c r="A729" s="65"/>
      <c r="B729" s="89"/>
      <c r="C729" s="89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pans="1:26" ht="45" customHeight="1">
      <c r="A730" s="65"/>
      <c r="B730" s="89"/>
      <c r="C730" s="89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pans="1:26" ht="45" customHeight="1">
      <c r="A731" s="65"/>
      <c r="B731" s="89"/>
      <c r="C731" s="89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pans="1:26" ht="45" customHeight="1">
      <c r="A732" s="65"/>
      <c r="B732" s="89"/>
      <c r="C732" s="89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pans="1:26" ht="45" customHeight="1">
      <c r="A733" s="65"/>
      <c r="B733" s="89"/>
      <c r="C733" s="89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pans="1:26" ht="45" customHeight="1">
      <c r="A734" s="65"/>
      <c r="B734" s="89"/>
      <c r="C734" s="89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pans="1:26" ht="45" customHeight="1">
      <c r="A735" s="65"/>
      <c r="B735" s="89"/>
      <c r="C735" s="89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pans="1:26" ht="45" customHeight="1">
      <c r="A736" s="65"/>
      <c r="B736" s="89"/>
      <c r="C736" s="89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pans="1:26" ht="45" customHeight="1">
      <c r="A737" s="65"/>
      <c r="B737" s="89"/>
      <c r="C737" s="89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pans="1:26" ht="45" customHeight="1">
      <c r="A738" s="65"/>
      <c r="B738" s="89"/>
      <c r="C738" s="89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pans="1:26" ht="45" customHeight="1">
      <c r="A739" s="65"/>
      <c r="B739" s="89"/>
      <c r="C739" s="89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pans="1:26" ht="45" customHeight="1">
      <c r="A740" s="65"/>
      <c r="B740" s="89"/>
      <c r="C740" s="89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pans="1:26" ht="45" customHeight="1">
      <c r="A741" s="65"/>
      <c r="B741" s="89"/>
      <c r="C741" s="89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pans="1:26" ht="45" customHeight="1">
      <c r="A742" s="65"/>
      <c r="B742" s="89"/>
      <c r="C742" s="89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pans="1:26" ht="45" customHeight="1">
      <c r="A743" s="65"/>
      <c r="B743" s="89"/>
      <c r="C743" s="89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pans="1:26" ht="45" customHeight="1">
      <c r="A744" s="65"/>
      <c r="B744" s="89"/>
      <c r="C744" s="89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pans="1:26" ht="45" customHeight="1">
      <c r="A745" s="65"/>
      <c r="B745" s="89"/>
      <c r="C745" s="89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pans="1:26" ht="45" customHeight="1">
      <c r="A746" s="65"/>
      <c r="B746" s="89"/>
      <c r="C746" s="89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pans="1:26" ht="45" customHeight="1">
      <c r="A747" s="65"/>
      <c r="B747" s="89"/>
      <c r="C747" s="89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pans="1:26" ht="45" customHeight="1">
      <c r="A748" s="65"/>
      <c r="B748" s="89"/>
      <c r="C748" s="89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pans="1:26" ht="45" customHeight="1">
      <c r="A749" s="65"/>
      <c r="B749" s="89"/>
      <c r="C749" s="89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pans="1:26" ht="45" customHeight="1">
      <c r="A750" s="65"/>
      <c r="B750" s="89"/>
      <c r="C750" s="89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pans="1:26" ht="45" customHeight="1">
      <c r="A751" s="65"/>
      <c r="B751" s="89"/>
      <c r="C751" s="89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pans="1:26" ht="45" customHeight="1">
      <c r="A752" s="65"/>
      <c r="B752" s="89"/>
      <c r="C752" s="89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pans="1:26" ht="45" customHeight="1">
      <c r="A753" s="65"/>
      <c r="B753" s="89"/>
      <c r="C753" s="89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pans="1:26" ht="45" customHeight="1">
      <c r="A754" s="65"/>
      <c r="B754" s="89"/>
      <c r="C754" s="89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pans="1:26" ht="45" customHeight="1">
      <c r="A755" s="65"/>
      <c r="B755" s="89"/>
      <c r="C755" s="89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pans="1:26" ht="45" customHeight="1">
      <c r="A756" s="65"/>
      <c r="B756" s="89"/>
      <c r="C756" s="89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pans="1:26" ht="45" customHeight="1">
      <c r="A757" s="65"/>
      <c r="B757" s="89"/>
      <c r="C757" s="89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pans="1:26" ht="45" customHeight="1">
      <c r="A758" s="65"/>
      <c r="B758" s="89"/>
      <c r="C758" s="89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pans="1:26" ht="45" customHeight="1">
      <c r="A759" s="65"/>
      <c r="B759" s="89"/>
      <c r="C759" s="89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pans="1:26" ht="45" customHeight="1">
      <c r="A760" s="65"/>
      <c r="B760" s="89"/>
      <c r="C760" s="89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pans="1:26" ht="45" customHeight="1">
      <c r="A761" s="65"/>
      <c r="B761" s="89"/>
      <c r="C761" s="89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pans="1:26" ht="45" customHeight="1">
      <c r="A762" s="65"/>
      <c r="B762" s="89"/>
      <c r="C762" s="89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pans="1:26" ht="45" customHeight="1">
      <c r="A763" s="65"/>
      <c r="B763" s="89"/>
      <c r="C763" s="89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pans="1:26" ht="45" customHeight="1">
      <c r="A764" s="65"/>
      <c r="B764" s="89"/>
      <c r="C764" s="89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pans="1:26" ht="45" customHeight="1">
      <c r="A765" s="65"/>
      <c r="B765" s="89"/>
      <c r="C765" s="89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pans="1:26" ht="45" customHeight="1">
      <c r="A766" s="65"/>
      <c r="B766" s="89"/>
      <c r="C766" s="89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pans="1:26" ht="45" customHeight="1">
      <c r="A767" s="65"/>
      <c r="B767" s="89"/>
      <c r="C767" s="89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pans="1:26" ht="45" customHeight="1">
      <c r="A768" s="65"/>
      <c r="B768" s="89"/>
      <c r="C768" s="89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pans="1:26" ht="45" customHeight="1">
      <c r="A769" s="65"/>
      <c r="B769" s="89"/>
      <c r="C769" s="89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pans="1:26" ht="45" customHeight="1">
      <c r="A770" s="65"/>
      <c r="B770" s="89"/>
      <c r="C770" s="89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pans="1:26" ht="45" customHeight="1">
      <c r="A771" s="65"/>
      <c r="B771" s="89"/>
      <c r="C771" s="89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pans="1:26" ht="45" customHeight="1">
      <c r="A772" s="65"/>
      <c r="B772" s="89"/>
      <c r="C772" s="89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pans="1:26" ht="45" customHeight="1">
      <c r="A773" s="65"/>
      <c r="B773" s="89"/>
      <c r="C773" s="89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pans="1:26" ht="45" customHeight="1">
      <c r="A774" s="65"/>
      <c r="B774" s="89"/>
      <c r="C774" s="89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pans="1:26" ht="45" customHeight="1">
      <c r="A775" s="65"/>
      <c r="B775" s="89"/>
      <c r="C775" s="89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pans="1:26" ht="45" customHeight="1">
      <c r="A776" s="65"/>
      <c r="B776" s="89"/>
      <c r="C776" s="89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pans="1:26" ht="45" customHeight="1">
      <c r="A777" s="65"/>
      <c r="B777" s="89"/>
      <c r="C777" s="89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pans="1:26" ht="45" customHeight="1">
      <c r="A778" s="65"/>
      <c r="B778" s="89"/>
      <c r="C778" s="89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pans="1:26" ht="45" customHeight="1">
      <c r="A779" s="65"/>
      <c r="B779" s="89"/>
      <c r="C779" s="89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pans="1:26" ht="45" customHeight="1">
      <c r="A780" s="65"/>
      <c r="B780" s="89"/>
      <c r="C780" s="89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pans="1:26" ht="45" customHeight="1">
      <c r="A781" s="65"/>
      <c r="B781" s="89"/>
      <c r="C781" s="89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pans="1:26" ht="45" customHeight="1">
      <c r="A782" s="65"/>
      <c r="B782" s="89"/>
      <c r="C782" s="89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pans="1:26" ht="45" customHeight="1">
      <c r="A783" s="65"/>
      <c r="B783" s="89"/>
      <c r="C783" s="89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pans="1:26" ht="45" customHeight="1">
      <c r="A784" s="65"/>
      <c r="B784" s="89"/>
      <c r="C784" s="89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pans="1:26" ht="45" customHeight="1">
      <c r="A785" s="65"/>
      <c r="B785" s="89"/>
      <c r="C785" s="89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pans="1:26" ht="45" customHeight="1">
      <c r="A786" s="65"/>
      <c r="B786" s="89"/>
      <c r="C786" s="89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pans="1:26" ht="45" customHeight="1">
      <c r="A787" s="65"/>
      <c r="B787" s="89"/>
      <c r="C787" s="89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pans="1:26" ht="45" customHeight="1">
      <c r="A788" s="65"/>
      <c r="B788" s="89"/>
      <c r="C788" s="89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pans="1:26" ht="45" customHeight="1">
      <c r="A789" s="65"/>
      <c r="B789" s="89"/>
      <c r="C789" s="89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pans="1:26" ht="45" customHeight="1">
      <c r="A790" s="65"/>
      <c r="B790" s="89"/>
      <c r="C790" s="89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pans="1:26" ht="45" customHeight="1">
      <c r="A791" s="65"/>
      <c r="B791" s="89"/>
      <c r="C791" s="89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pans="1:26" ht="45" customHeight="1">
      <c r="A792" s="65"/>
      <c r="B792" s="89"/>
      <c r="C792" s="89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pans="1:26" ht="45" customHeight="1">
      <c r="A793" s="65"/>
      <c r="B793" s="89"/>
      <c r="C793" s="89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pans="1:26" ht="45" customHeight="1">
      <c r="A794" s="65"/>
      <c r="B794" s="89"/>
      <c r="C794" s="89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pans="1:26" ht="45" customHeight="1">
      <c r="A795" s="65"/>
      <c r="B795" s="89"/>
      <c r="C795" s="89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pans="1:26" ht="45" customHeight="1">
      <c r="A796" s="65"/>
      <c r="B796" s="89"/>
      <c r="C796" s="89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pans="1:26" ht="45" customHeight="1">
      <c r="A797" s="65"/>
      <c r="B797" s="89"/>
      <c r="C797" s="89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pans="1:26" ht="45" customHeight="1">
      <c r="A798" s="65"/>
      <c r="B798" s="89"/>
      <c r="C798" s="89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pans="1:26" ht="45" customHeight="1">
      <c r="A799" s="65"/>
      <c r="B799" s="89"/>
      <c r="C799" s="89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pans="1:26" ht="45" customHeight="1">
      <c r="A800" s="65"/>
      <c r="B800" s="89"/>
      <c r="C800" s="89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pans="1:26" ht="45" customHeight="1">
      <c r="A801" s="65"/>
      <c r="B801" s="89"/>
      <c r="C801" s="89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pans="1:26" ht="45" customHeight="1">
      <c r="A802" s="65"/>
      <c r="B802" s="89"/>
      <c r="C802" s="89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pans="1:26" ht="45" customHeight="1">
      <c r="A803" s="65"/>
      <c r="B803" s="89"/>
      <c r="C803" s="89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pans="1:26" ht="45" customHeight="1">
      <c r="A804" s="65"/>
      <c r="B804" s="89"/>
      <c r="C804" s="89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pans="1:26" ht="45" customHeight="1">
      <c r="A805" s="65"/>
      <c r="B805" s="89"/>
      <c r="C805" s="89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pans="1:26" ht="45" customHeight="1">
      <c r="A806" s="65"/>
      <c r="B806" s="89"/>
      <c r="C806" s="89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pans="1:26" ht="45" customHeight="1">
      <c r="A807" s="65"/>
      <c r="B807" s="89"/>
      <c r="C807" s="89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pans="1:26" ht="45" customHeight="1">
      <c r="A808" s="65"/>
      <c r="B808" s="89"/>
      <c r="C808" s="89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pans="1:26" ht="45" customHeight="1">
      <c r="A809" s="65"/>
      <c r="B809" s="89"/>
      <c r="C809" s="89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pans="1:26" ht="45" customHeight="1">
      <c r="A810" s="65"/>
      <c r="B810" s="89"/>
      <c r="C810" s="89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pans="1:26" ht="45" customHeight="1">
      <c r="A811" s="65"/>
      <c r="B811" s="89"/>
      <c r="C811" s="89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pans="1:26" ht="45" customHeight="1">
      <c r="A812" s="65"/>
      <c r="B812" s="89"/>
      <c r="C812" s="89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pans="1:26" ht="45" customHeight="1">
      <c r="A813" s="65"/>
      <c r="B813" s="89"/>
      <c r="C813" s="89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pans="1:26" ht="45" customHeight="1">
      <c r="A814" s="65"/>
      <c r="B814" s="89"/>
      <c r="C814" s="89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pans="1:26" ht="45" customHeight="1">
      <c r="A815" s="65"/>
      <c r="B815" s="89"/>
      <c r="C815" s="89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pans="1:26" ht="45" customHeight="1">
      <c r="A816" s="65"/>
      <c r="B816" s="89"/>
      <c r="C816" s="89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pans="1:26" ht="45" customHeight="1">
      <c r="A817" s="65"/>
      <c r="B817" s="89"/>
      <c r="C817" s="89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pans="1:26" ht="45" customHeight="1">
      <c r="A818" s="65"/>
      <c r="B818" s="89"/>
      <c r="C818" s="89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pans="1:26" ht="45" customHeight="1">
      <c r="A819" s="65"/>
      <c r="B819" s="89"/>
      <c r="C819" s="89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pans="1:26" ht="45" customHeight="1">
      <c r="A820" s="65"/>
      <c r="B820" s="89"/>
      <c r="C820" s="89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pans="1:26" ht="45" customHeight="1">
      <c r="A821" s="65"/>
      <c r="B821" s="89"/>
      <c r="C821" s="89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pans="1:26" ht="45" customHeight="1">
      <c r="A822" s="65"/>
      <c r="B822" s="89"/>
      <c r="C822" s="89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pans="1:26" ht="45" customHeight="1">
      <c r="A823" s="65"/>
      <c r="B823" s="89"/>
      <c r="C823" s="89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pans="1:26" ht="45" customHeight="1">
      <c r="A824" s="65"/>
      <c r="B824" s="89"/>
      <c r="C824" s="89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pans="1:26" ht="45" customHeight="1">
      <c r="A825" s="65"/>
      <c r="B825" s="89"/>
      <c r="C825" s="89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pans="1:26" ht="45" customHeight="1">
      <c r="A826" s="65"/>
      <c r="B826" s="89"/>
      <c r="C826" s="89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pans="1:26" ht="45" customHeight="1">
      <c r="A827" s="65"/>
      <c r="B827" s="89"/>
      <c r="C827" s="89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pans="1:26" ht="45" customHeight="1">
      <c r="A828" s="65"/>
      <c r="B828" s="89"/>
      <c r="C828" s="89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pans="1:26" ht="45" customHeight="1">
      <c r="A829" s="65"/>
      <c r="B829" s="89"/>
      <c r="C829" s="89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pans="1:26" ht="45" customHeight="1">
      <c r="A830" s="65"/>
      <c r="B830" s="89"/>
      <c r="C830" s="89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pans="1:26" ht="45" customHeight="1">
      <c r="A831" s="65"/>
      <c r="B831" s="89"/>
      <c r="C831" s="89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pans="1:26" ht="45" customHeight="1">
      <c r="A832" s="65"/>
      <c r="B832" s="89"/>
      <c r="C832" s="89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pans="1:26" ht="45" customHeight="1">
      <c r="A833" s="65"/>
      <c r="B833" s="89"/>
      <c r="C833" s="89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pans="1:26" ht="45" customHeight="1">
      <c r="A834" s="65"/>
      <c r="B834" s="89"/>
      <c r="C834" s="89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pans="1:26" ht="45" customHeight="1">
      <c r="A835" s="65"/>
      <c r="B835" s="89"/>
      <c r="C835" s="89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pans="1:26" ht="45" customHeight="1">
      <c r="A836" s="65"/>
      <c r="B836" s="89"/>
      <c r="C836" s="89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pans="1:26" ht="45" customHeight="1">
      <c r="A837" s="65"/>
      <c r="B837" s="89"/>
      <c r="C837" s="89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pans="1:26" ht="45" customHeight="1">
      <c r="A838" s="65"/>
      <c r="B838" s="89"/>
      <c r="C838" s="89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pans="1:26" ht="45" customHeight="1">
      <c r="A839" s="65"/>
      <c r="B839" s="89"/>
      <c r="C839" s="89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pans="1:26" ht="45" customHeight="1">
      <c r="A840" s="65"/>
      <c r="B840" s="89"/>
      <c r="C840" s="89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pans="1:26" ht="45" customHeight="1">
      <c r="A841" s="65"/>
      <c r="B841" s="89"/>
      <c r="C841" s="89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pans="1:26" ht="45" customHeight="1">
      <c r="A842" s="65"/>
      <c r="B842" s="89"/>
      <c r="C842" s="89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pans="1:26" ht="45" customHeight="1">
      <c r="A843" s="65"/>
      <c r="B843" s="89"/>
      <c r="C843" s="89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pans="1:26" ht="45" customHeight="1">
      <c r="A844" s="65"/>
      <c r="B844" s="89"/>
      <c r="C844" s="89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pans="1:26" ht="45" customHeight="1">
      <c r="A845" s="65"/>
      <c r="B845" s="89"/>
      <c r="C845" s="89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pans="1:26" ht="45" customHeight="1">
      <c r="A846" s="65"/>
      <c r="B846" s="89"/>
      <c r="C846" s="89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pans="1:26" ht="45" customHeight="1">
      <c r="A847" s="65"/>
      <c r="B847" s="89"/>
      <c r="C847" s="89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pans="1:26" ht="45" customHeight="1">
      <c r="A848" s="65"/>
      <c r="B848" s="89"/>
      <c r="C848" s="89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pans="1:26" ht="45" customHeight="1">
      <c r="A849" s="65"/>
      <c r="B849" s="89"/>
      <c r="C849" s="89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pans="1:26" ht="45" customHeight="1">
      <c r="A850" s="65"/>
      <c r="B850" s="89"/>
      <c r="C850" s="89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pans="1:26" ht="45" customHeight="1">
      <c r="A851" s="65"/>
      <c r="B851" s="89"/>
      <c r="C851" s="89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pans="1:26" ht="45" customHeight="1">
      <c r="A852" s="65"/>
      <c r="B852" s="89"/>
      <c r="C852" s="89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pans="1:26" ht="45" customHeight="1">
      <c r="A853" s="65"/>
      <c r="B853" s="89"/>
      <c r="C853" s="89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pans="1:26" ht="45" customHeight="1">
      <c r="A854" s="65"/>
      <c r="B854" s="89"/>
      <c r="C854" s="89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pans="1:26" ht="45" customHeight="1">
      <c r="A855" s="65"/>
      <c r="B855" s="89"/>
      <c r="C855" s="89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pans="1:26" ht="45" customHeight="1">
      <c r="A856" s="65"/>
      <c r="B856" s="89"/>
      <c r="C856" s="89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pans="1:26" ht="45" customHeight="1">
      <c r="A857" s="65"/>
      <c r="B857" s="89"/>
      <c r="C857" s="89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pans="1:26" ht="45" customHeight="1">
      <c r="A858" s="65"/>
      <c r="B858" s="89"/>
      <c r="C858" s="89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pans="1:26" ht="45" customHeight="1">
      <c r="A859" s="65"/>
      <c r="B859" s="89"/>
      <c r="C859" s="89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pans="1:26" ht="45" customHeight="1">
      <c r="A860" s="65"/>
      <c r="B860" s="89"/>
      <c r="C860" s="89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pans="1:26" ht="45" customHeight="1">
      <c r="A861" s="65"/>
      <c r="B861" s="89"/>
      <c r="C861" s="89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pans="1:26" ht="45" customHeight="1">
      <c r="A862" s="65"/>
      <c r="B862" s="89"/>
      <c r="C862" s="89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pans="1:26" ht="45" customHeight="1">
      <c r="A863" s="65"/>
      <c r="B863" s="89"/>
      <c r="C863" s="89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pans="1:26" ht="45" customHeight="1">
      <c r="A864" s="65"/>
      <c r="B864" s="89"/>
      <c r="C864" s="89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pans="1:26" ht="45" customHeight="1">
      <c r="A865" s="65"/>
      <c r="B865" s="89"/>
      <c r="C865" s="89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pans="1:26" ht="45" customHeight="1">
      <c r="A866" s="65"/>
      <c r="B866" s="89"/>
      <c r="C866" s="89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pans="1:26" ht="45" customHeight="1">
      <c r="A867" s="65"/>
      <c r="B867" s="89"/>
      <c r="C867" s="89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pans="1:26" ht="45" customHeight="1">
      <c r="A868" s="65"/>
      <c r="B868" s="89"/>
      <c r="C868" s="89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pans="1:26" ht="45" customHeight="1">
      <c r="A869" s="65"/>
      <c r="B869" s="89"/>
      <c r="C869" s="89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pans="1:26" ht="45" customHeight="1">
      <c r="A870" s="65"/>
      <c r="B870" s="89"/>
      <c r="C870" s="89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pans="1:26" ht="45" customHeight="1">
      <c r="A871" s="65"/>
      <c r="B871" s="89"/>
      <c r="C871" s="89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pans="1:26" ht="45" customHeight="1">
      <c r="A872" s="65"/>
      <c r="B872" s="89"/>
      <c r="C872" s="89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pans="1:26" ht="45" customHeight="1">
      <c r="A873" s="65"/>
      <c r="B873" s="89"/>
      <c r="C873" s="89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pans="1:26" ht="45" customHeight="1">
      <c r="A874" s="65"/>
      <c r="B874" s="89"/>
      <c r="C874" s="89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pans="1:26" ht="45" customHeight="1">
      <c r="A875" s="65"/>
      <c r="B875" s="89"/>
      <c r="C875" s="89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pans="1:26" ht="45" customHeight="1">
      <c r="A876" s="65"/>
      <c r="B876" s="89"/>
      <c r="C876" s="89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pans="1:26" ht="45" customHeight="1">
      <c r="A877" s="65"/>
      <c r="B877" s="89"/>
      <c r="C877" s="89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pans="1:26" ht="45" customHeight="1">
      <c r="A878" s="65"/>
      <c r="B878" s="89"/>
      <c r="C878" s="89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pans="1:26" ht="45" customHeight="1">
      <c r="A879" s="65"/>
      <c r="B879" s="89"/>
      <c r="C879" s="89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pans="1:26" ht="45" customHeight="1">
      <c r="A880" s="65"/>
      <c r="B880" s="89"/>
      <c r="C880" s="89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pans="1:26" ht="45" customHeight="1">
      <c r="A881" s="65"/>
      <c r="B881" s="89"/>
      <c r="C881" s="89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pans="1:26" ht="45" customHeight="1">
      <c r="A882" s="65"/>
      <c r="B882" s="89"/>
      <c r="C882" s="89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pans="1:26" ht="45" customHeight="1">
      <c r="A883" s="65"/>
      <c r="B883" s="89"/>
      <c r="C883" s="89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pans="1:26" ht="45" customHeight="1">
      <c r="A884" s="65"/>
      <c r="B884" s="89"/>
      <c r="C884" s="89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pans="1:26" ht="45" customHeight="1">
      <c r="A885" s="65"/>
      <c r="B885" s="89"/>
      <c r="C885" s="89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pans="1:26" ht="45" customHeight="1">
      <c r="A886" s="65"/>
      <c r="B886" s="89"/>
      <c r="C886" s="89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pans="1:26" ht="45" customHeight="1">
      <c r="A887" s="65"/>
      <c r="B887" s="89"/>
      <c r="C887" s="89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pans="1:26" ht="45" customHeight="1">
      <c r="A888" s="65"/>
      <c r="B888" s="89"/>
      <c r="C888" s="89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pans="1:26" ht="45" customHeight="1">
      <c r="A889" s="65"/>
      <c r="B889" s="89"/>
      <c r="C889" s="89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pans="1:26" ht="45" customHeight="1">
      <c r="A890" s="65"/>
      <c r="B890" s="89"/>
      <c r="C890" s="89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pans="1:26" ht="45" customHeight="1">
      <c r="A891" s="65"/>
      <c r="B891" s="89"/>
      <c r="C891" s="89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pans="1:26" ht="45" customHeight="1">
      <c r="A892" s="65"/>
      <c r="B892" s="89"/>
      <c r="C892" s="89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pans="1:26" ht="45" customHeight="1">
      <c r="A893" s="65"/>
      <c r="B893" s="89"/>
      <c r="C893" s="89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pans="1:26" ht="45" customHeight="1">
      <c r="A894" s="65"/>
      <c r="B894" s="89"/>
      <c r="C894" s="89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pans="1:26" ht="45" customHeight="1">
      <c r="A895" s="65"/>
      <c r="B895" s="89"/>
      <c r="C895" s="89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pans="1:26" ht="45" customHeight="1">
      <c r="A896" s="65"/>
      <c r="B896" s="89"/>
      <c r="C896" s="89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pans="1:26" ht="45" customHeight="1">
      <c r="A897" s="65"/>
      <c r="B897" s="89"/>
      <c r="C897" s="89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pans="1:26" ht="45" customHeight="1">
      <c r="A898" s="65"/>
      <c r="B898" s="89"/>
      <c r="C898" s="89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pans="1:26" ht="45" customHeight="1">
      <c r="A899" s="65"/>
      <c r="B899" s="89"/>
      <c r="C899" s="89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pans="1:26" ht="45" customHeight="1">
      <c r="A900" s="65"/>
      <c r="B900" s="89"/>
      <c r="C900" s="89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pans="1:26" ht="45" customHeight="1">
      <c r="A901" s="65"/>
      <c r="B901" s="89"/>
      <c r="C901" s="89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pans="1:26" ht="45" customHeight="1">
      <c r="A902" s="65"/>
      <c r="B902" s="89"/>
      <c r="C902" s="89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pans="1:26" ht="45" customHeight="1">
      <c r="A903" s="65"/>
      <c r="B903" s="89"/>
      <c r="C903" s="89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pans="1:26" ht="45" customHeight="1">
      <c r="A904" s="65"/>
      <c r="B904" s="89"/>
      <c r="C904" s="89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pans="1:26" ht="45" customHeight="1">
      <c r="A905" s="65"/>
      <c r="B905" s="89"/>
      <c r="C905" s="89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pans="1:26" ht="45" customHeight="1">
      <c r="A906" s="65"/>
      <c r="B906" s="89"/>
      <c r="C906" s="89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pans="1:26" ht="45" customHeight="1">
      <c r="A907" s="65"/>
      <c r="B907" s="89"/>
      <c r="C907" s="89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pans="1:26" ht="45" customHeight="1">
      <c r="A908" s="65"/>
      <c r="B908" s="89"/>
      <c r="C908" s="89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pans="1:26" ht="45" customHeight="1">
      <c r="A909" s="65"/>
      <c r="B909" s="89"/>
      <c r="C909" s="89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pans="1:26" ht="45" customHeight="1">
      <c r="A910" s="65"/>
      <c r="B910" s="89"/>
      <c r="C910" s="89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pans="1:26" ht="45" customHeight="1">
      <c r="A911" s="65"/>
      <c r="B911" s="89"/>
      <c r="C911" s="89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pans="1:26" ht="45" customHeight="1">
      <c r="A912" s="65"/>
      <c r="B912" s="89"/>
      <c r="C912" s="89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pans="1:26" ht="45" customHeight="1">
      <c r="A913" s="65"/>
      <c r="B913" s="89"/>
      <c r="C913" s="89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pans="1:26" ht="45" customHeight="1">
      <c r="A914" s="65"/>
      <c r="B914" s="89"/>
      <c r="C914" s="89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pans="1:26" ht="45" customHeight="1">
      <c r="A915" s="65"/>
      <c r="B915" s="89"/>
      <c r="C915" s="89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pans="1:26" ht="45" customHeight="1">
      <c r="A916" s="65"/>
      <c r="B916" s="89"/>
      <c r="C916" s="89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pans="1:26" ht="45" customHeight="1">
      <c r="A917" s="65"/>
      <c r="B917" s="89"/>
      <c r="C917" s="89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pans="1:26" ht="45" customHeight="1">
      <c r="A918" s="65"/>
      <c r="B918" s="89"/>
      <c r="C918" s="89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pans="1:26" ht="45" customHeight="1">
      <c r="A919" s="65"/>
      <c r="B919" s="89"/>
      <c r="C919" s="89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pans="1:26" ht="45" customHeight="1">
      <c r="A920" s="65"/>
      <c r="B920" s="89"/>
      <c r="C920" s="89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pans="1:26" ht="45" customHeight="1">
      <c r="A921" s="65"/>
      <c r="B921" s="89"/>
      <c r="C921" s="89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pans="1:26" ht="45" customHeight="1">
      <c r="A922" s="65"/>
      <c r="B922" s="89"/>
      <c r="C922" s="89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pans="1:26" ht="45" customHeight="1">
      <c r="A923" s="65"/>
      <c r="B923" s="89"/>
      <c r="C923" s="89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pans="1:26" ht="45" customHeight="1">
      <c r="A924" s="65"/>
      <c r="B924" s="89"/>
      <c r="C924" s="89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pans="1:26" ht="45" customHeight="1">
      <c r="A925" s="65"/>
      <c r="B925" s="89"/>
      <c r="C925" s="89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pans="1:26" ht="45" customHeight="1">
      <c r="A926" s="65"/>
      <c r="B926" s="89"/>
      <c r="C926" s="89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pans="1:26" ht="45" customHeight="1">
      <c r="A927" s="65"/>
      <c r="B927" s="89"/>
      <c r="C927" s="89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pans="1:26" ht="45" customHeight="1">
      <c r="A928" s="65"/>
      <c r="B928" s="89"/>
      <c r="C928" s="89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pans="1:26" ht="45" customHeight="1">
      <c r="A929" s="65"/>
      <c r="B929" s="89"/>
      <c r="C929" s="89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pans="1:26" ht="45" customHeight="1">
      <c r="A930" s="65"/>
      <c r="B930" s="89"/>
      <c r="C930" s="89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spans="1:26" ht="45" customHeight="1">
      <c r="A931" s="65"/>
      <c r="B931" s="89"/>
      <c r="C931" s="89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spans="1:26" ht="45" customHeight="1">
      <c r="A932" s="65"/>
      <c r="B932" s="89"/>
      <c r="C932" s="89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spans="1:26" ht="45" customHeight="1">
      <c r="A933" s="65"/>
      <c r="B933" s="89"/>
      <c r="C933" s="89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spans="1:26" ht="45" customHeight="1">
      <c r="A934" s="65"/>
      <c r="B934" s="89"/>
      <c r="C934" s="89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spans="1:26" ht="45" customHeight="1">
      <c r="A935" s="65"/>
      <c r="B935" s="89"/>
      <c r="C935" s="89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spans="1:26" ht="45" customHeight="1">
      <c r="A936" s="65"/>
      <c r="B936" s="89"/>
      <c r="C936" s="89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spans="1:26" ht="45" customHeight="1">
      <c r="A937" s="65"/>
      <c r="B937" s="89"/>
      <c r="C937" s="89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spans="1:26" ht="45" customHeight="1">
      <c r="A938" s="65"/>
      <c r="B938" s="89"/>
      <c r="C938" s="89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spans="1:26" ht="45" customHeight="1">
      <c r="A939" s="65"/>
      <c r="B939" s="89"/>
      <c r="C939" s="89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spans="1:26" ht="45" customHeight="1">
      <c r="A940" s="65"/>
      <c r="B940" s="89"/>
      <c r="C940" s="89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spans="1:26" ht="45" customHeight="1">
      <c r="A941" s="65"/>
      <c r="B941" s="89"/>
      <c r="C941" s="89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spans="1:26" ht="45" customHeight="1">
      <c r="A942" s="65"/>
      <c r="B942" s="89"/>
      <c r="C942" s="89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spans="1:26" ht="45" customHeight="1">
      <c r="A943" s="65"/>
      <c r="B943" s="89"/>
      <c r="C943" s="89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spans="1:26" ht="45" customHeight="1">
      <c r="A944" s="65"/>
      <c r="B944" s="89"/>
      <c r="C944" s="89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spans="1:26" ht="45" customHeight="1">
      <c r="A945" s="65"/>
      <c r="B945" s="89"/>
      <c r="C945" s="89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spans="1:26" ht="45" customHeight="1">
      <c r="A946" s="65"/>
      <c r="B946" s="89"/>
      <c r="C946" s="89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spans="1:26" ht="45" customHeight="1">
      <c r="A947" s="65"/>
      <c r="B947" s="89"/>
      <c r="C947" s="89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spans="1:26" ht="45" customHeight="1">
      <c r="A948" s="65"/>
      <c r="B948" s="89"/>
      <c r="C948" s="89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spans="1:26" ht="45" customHeight="1">
      <c r="A949" s="65"/>
      <c r="B949" s="89"/>
      <c r="C949" s="89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spans="1:26" ht="45" customHeight="1">
      <c r="A950" s="65"/>
      <c r="B950" s="89"/>
      <c r="C950" s="89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spans="1:26" ht="45" customHeight="1">
      <c r="A951" s="65"/>
      <c r="B951" s="89"/>
      <c r="C951" s="89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spans="1:26" ht="45" customHeight="1">
      <c r="A952" s="65"/>
      <c r="B952" s="89"/>
      <c r="C952" s="89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spans="1:26" ht="45" customHeight="1">
      <c r="A953" s="65"/>
      <c r="B953" s="89"/>
      <c r="C953" s="89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spans="1:26" ht="45" customHeight="1">
      <c r="A954" s="65"/>
      <c r="B954" s="89"/>
      <c r="C954" s="89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spans="1:26" ht="45" customHeight="1">
      <c r="A955" s="65"/>
      <c r="B955" s="89"/>
      <c r="C955" s="89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spans="1:26" ht="45" customHeight="1">
      <c r="A956" s="65"/>
      <c r="B956" s="89"/>
      <c r="C956" s="89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spans="1:26" ht="45" customHeight="1">
      <c r="A957" s="65"/>
      <c r="B957" s="89"/>
      <c r="C957" s="89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spans="1:26" ht="45" customHeight="1">
      <c r="A958" s="65"/>
      <c r="B958" s="89"/>
      <c r="C958" s="89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spans="1:26" ht="45" customHeight="1">
      <c r="A959" s="65"/>
      <c r="B959" s="89"/>
      <c r="C959" s="89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spans="1:26" ht="45" customHeight="1">
      <c r="A960" s="65"/>
      <c r="B960" s="89"/>
      <c r="C960" s="89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spans="1:26" ht="45" customHeight="1">
      <c r="A961" s="65"/>
      <c r="B961" s="89"/>
      <c r="C961" s="89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spans="1:26" ht="45" customHeight="1">
      <c r="A962" s="65"/>
      <c r="B962" s="89"/>
      <c r="C962" s="89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spans="1:26" ht="45" customHeight="1">
      <c r="A963" s="65"/>
      <c r="B963" s="89"/>
      <c r="C963" s="89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spans="1:26" ht="45" customHeight="1">
      <c r="A964" s="65"/>
      <c r="B964" s="89"/>
      <c r="C964" s="89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spans="1:26" ht="45" customHeight="1">
      <c r="A965" s="65"/>
      <c r="B965" s="89"/>
      <c r="C965" s="89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spans="1:26" ht="45" customHeight="1">
      <c r="A966" s="65"/>
      <c r="B966" s="89"/>
      <c r="C966" s="89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spans="1:26" ht="45" customHeight="1">
      <c r="A967" s="65"/>
      <c r="B967" s="89"/>
      <c r="C967" s="89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spans="1:26" ht="45" customHeight="1">
      <c r="A968" s="65"/>
      <c r="B968" s="89"/>
      <c r="C968" s="89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spans="1:26" ht="45" customHeight="1">
      <c r="A969" s="65"/>
      <c r="B969" s="89"/>
      <c r="C969" s="89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spans="1:26" ht="45" customHeight="1">
      <c r="A970" s="65"/>
      <c r="B970" s="89"/>
      <c r="C970" s="89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spans="1:26" ht="45" customHeight="1">
      <c r="A971" s="65"/>
      <c r="B971" s="89"/>
      <c r="C971" s="89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spans="1:26" ht="45" customHeight="1">
      <c r="A972" s="65"/>
      <c r="B972" s="89"/>
      <c r="C972" s="89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spans="1:26" ht="45" customHeight="1">
      <c r="A973" s="65"/>
      <c r="B973" s="89"/>
      <c r="C973" s="89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spans="1:26" ht="45" customHeight="1">
      <c r="A974" s="65"/>
      <c r="B974" s="89"/>
      <c r="C974" s="89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spans="1:26" ht="45" customHeight="1">
      <c r="A975" s="65"/>
      <c r="B975" s="89"/>
      <c r="C975" s="89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spans="1:26" ht="45" customHeight="1">
      <c r="A976" s="65"/>
      <c r="B976" s="89"/>
      <c r="C976" s="89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spans="1:26" ht="45" customHeight="1">
      <c r="A977" s="65"/>
      <c r="B977" s="89"/>
      <c r="C977" s="89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spans="1:26" ht="45" customHeight="1">
      <c r="A978" s="65"/>
      <c r="B978" s="89"/>
      <c r="C978" s="89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spans="1:26" ht="45" customHeight="1">
      <c r="A979" s="65"/>
      <c r="B979" s="89"/>
      <c r="C979" s="89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spans="1:26" ht="45" customHeight="1">
      <c r="A980" s="65"/>
      <c r="B980" s="89"/>
      <c r="C980" s="89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spans="1:26" ht="45" customHeight="1">
      <c r="A981" s="65"/>
      <c r="B981" s="89"/>
      <c r="C981" s="89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spans="1:26" ht="45" customHeight="1">
      <c r="A982" s="65"/>
      <c r="B982" s="89"/>
      <c r="C982" s="89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spans="1:26" ht="45" customHeight="1">
      <c r="A983" s="65"/>
      <c r="B983" s="89"/>
      <c r="C983" s="89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spans="1:26" ht="45" customHeight="1">
      <c r="A984" s="65"/>
      <c r="B984" s="89"/>
      <c r="C984" s="89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spans="1:26" ht="45" customHeight="1">
      <c r="A985" s="65"/>
      <c r="B985" s="89"/>
      <c r="C985" s="89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spans="1:26" ht="45" customHeight="1">
      <c r="A986" s="65"/>
      <c r="B986" s="89"/>
      <c r="C986" s="89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spans="1:26" ht="45" customHeight="1">
      <c r="A987" s="65"/>
      <c r="B987" s="89"/>
      <c r="C987" s="89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spans="1:26" ht="45" customHeight="1">
      <c r="A988" s="65"/>
      <c r="B988" s="89"/>
      <c r="C988" s="89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spans="1:26" ht="45" customHeight="1">
      <c r="A989" s="65"/>
      <c r="B989" s="89"/>
      <c r="C989" s="89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spans="1:26" ht="45" customHeight="1">
      <c r="A990" s="65"/>
      <c r="B990" s="89"/>
      <c r="C990" s="89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spans="1:26" ht="45" customHeight="1">
      <c r="A991" s="65"/>
      <c r="B991" s="89"/>
      <c r="C991" s="89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spans="1:26" ht="45" customHeight="1">
      <c r="A992" s="65"/>
      <c r="B992" s="89"/>
      <c r="C992" s="89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spans="1:26" ht="45" customHeight="1">
      <c r="A993" s="65"/>
      <c r="B993" s="89"/>
      <c r="C993" s="89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spans="1:26" ht="45" customHeight="1">
      <c r="A994" s="65"/>
      <c r="B994" s="89"/>
      <c r="C994" s="89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spans="1:26" ht="45" customHeight="1">
      <c r="A995" s="65"/>
      <c r="B995" s="89"/>
      <c r="C995" s="89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spans="1:26" ht="45" customHeight="1">
      <c r="A996" s="65"/>
      <c r="B996" s="89"/>
      <c r="C996" s="89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spans="1:26" ht="45" customHeight="1">
      <c r="A997" s="65"/>
      <c r="B997" s="89"/>
      <c r="C997" s="89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spans="1:26" ht="45" customHeight="1">
      <c r="A998" s="65"/>
      <c r="B998" s="89"/>
      <c r="C998" s="89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spans="1:26" ht="45" customHeight="1">
      <c r="A999" s="65"/>
      <c r="B999" s="89"/>
      <c r="C999" s="89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spans="1:26" ht="45" customHeight="1">
      <c r="A1000" s="65"/>
      <c r="B1000" s="89"/>
      <c r="C1000" s="89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  <row r="1001" spans="1:26" ht="45" customHeight="1">
      <c r="A1001" s="65"/>
      <c r="B1001" s="89"/>
      <c r="C1001" s="89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</row>
  </sheetData>
  <mergeCells count="5">
    <mergeCell ref="A1:G3"/>
    <mergeCell ref="A6:G6"/>
    <mergeCell ref="A7:B7"/>
    <mergeCell ref="B107:C107"/>
    <mergeCell ref="A5:G5"/>
  </mergeCells>
  <printOptions horizontalCentered="1"/>
  <pageMargins left="0.39370078740157483" right="0.51181102362204722" top="0.47244094488188981" bottom="0.43307086614173229" header="0" footer="0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7"/>
  <sheetViews>
    <sheetView showGridLines="0" view="pageBreakPreview" zoomScale="70" zoomScaleSheetLayoutView="70" workbookViewId="0">
      <selection activeCell="A8" sqref="A8:G8"/>
    </sheetView>
  </sheetViews>
  <sheetFormatPr defaultColWidth="14.42578125" defaultRowHeight="15" customHeight="1"/>
  <cols>
    <col min="1" max="1" width="27.42578125" customWidth="1"/>
    <col min="2" max="2" width="36.5703125" customWidth="1"/>
    <col min="3" max="3" width="21.140625" customWidth="1"/>
    <col min="4" max="4" width="27" customWidth="1"/>
    <col min="5" max="5" width="14" customWidth="1"/>
    <col min="6" max="6" width="20.42578125" bestFit="1" customWidth="1"/>
    <col min="7" max="7" width="33.140625" customWidth="1"/>
    <col min="8" max="8" width="16.42578125" customWidth="1"/>
    <col min="9" max="9" width="15.85546875" customWidth="1"/>
    <col min="10" max="26" width="8.7109375" customWidth="1"/>
  </cols>
  <sheetData>
    <row r="1" spans="1:26" ht="15.75" customHeight="1">
      <c r="A1" s="55"/>
      <c r="B1" s="56"/>
      <c r="C1" s="56"/>
      <c r="D1" s="56"/>
      <c r="E1" s="56"/>
      <c r="F1" s="56"/>
      <c r="G1" s="56"/>
      <c r="H1" s="55"/>
      <c r="I1" s="55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s="90" customFormat="1" ht="23.25">
      <c r="A2" s="55"/>
      <c r="B2" s="56"/>
      <c r="C2" s="91" t="s">
        <v>315</v>
      </c>
      <c r="D2" s="56"/>
      <c r="E2" s="56"/>
      <c r="F2" s="56"/>
      <c r="G2" s="56"/>
      <c r="H2" s="55"/>
      <c r="I2" s="55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90" customFormat="1" ht="23.25">
      <c r="A3" s="55"/>
      <c r="B3" s="56"/>
      <c r="C3" s="91" t="s">
        <v>316</v>
      </c>
      <c r="D3" s="56"/>
      <c r="E3" s="56"/>
      <c r="F3" s="56"/>
      <c r="G3" s="56"/>
      <c r="H3" s="55"/>
      <c r="I3" s="55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s="90" customFormat="1" ht="15.75" customHeight="1">
      <c r="A4" s="55"/>
      <c r="B4" s="56"/>
      <c r="C4" s="56"/>
      <c r="D4" s="56"/>
      <c r="E4" s="56"/>
      <c r="F4" s="56"/>
      <c r="G4" s="56"/>
      <c r="H4" s="55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s="90" customFormat="1" ht="15.75" customHeight="1">
      <c r="A5" s="55"/>
      <c r="B5" s="56"/>
      <c r="C5" s="56"/>
      <c r="D5" s="56"/>
      <c r="E5" s="56"/>
      <c r="F5" s="56"/>
      <c r="G5" s="56"/>
      <c r="H5" s="55"/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s="98" customFormat="1" ht="37.5" customHeight="1">
      <c r="A6" s="209" t="s">
        <v>318</v>
      </c>
      <c r="B6" s="209"/>
      <c r="C6" s="209"/>
      <c r="D6" s="209"/>
      <c r="E6" s="209"/>
      <c r="F6" s="209"/>
      <c r="G6" s="209"/>
      <c r="H6" s="55"/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s="98" customFormat="1" ht="37.5" customHeight="1">
      <c r="A7" s="213" t="s">
        <v>328</v>
      </c>
      <c r="B7" s="213"/>
      <c r="C7" s="213"/>
      <c r="D7" s="213"/>
      <c r="E7" s="213"/>
      <c r="F7" s="213"/>
      <c r="G7" s="213"/>
      <c r="H7" s="55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24" customHeight="1">
      <c r="A8" s="232" t="s">
        <v>324</v>
      </c>
      <c r="B8" s="233"/>
      <c r="C8" s="233"/>
      <c r="D8" s="233"/>
      <c r="E8" s="233"/>
      <c r="F8" s="233"/>
      <c r="G8" s="234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s="97" customFormat="1" ht="15.75">
      <c r="A9" s="96"/>
      <c r="B9" s="94"/>
      <c r="C9" s="94"/>
      <c r="D9" s="94"/>
      <c r="E9" s="94"/>
      <c r="F9" s="94"/>
      <c r="G9" s="9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5.75" customHeight="1">
      <c r="A10" s="235" t="s">
        <v>188</v>
      </c>
      <c r="B10" s="236"/>
      <c r="C10" s="236"/>
      <c r="D10" s="236"/>
      <c r="E10" s="236"/>
      <c r="F10" s="236"/>
      <c r="G10" s="237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5.75" customHeight="1">
      <c r="A11" s="238" t="s">
        <v>189</v>
      </c>
      <c r="B11" s="168"/>
      <c r="C11" s="169"/>
      <c r="D11" s="239" t="s">
        <v>190</v>
      </c>
      <c r="E11" s="169"/>
      <c r="F11" s="240" t="s">
        <v>191</v>
      </c>
      <c r="G11" s="178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5.75" customHeight="1">
      <c r="A12" s="216" t="s">
        <v>40</v>
      </c>
      <c r="B12" s="217"/>
      <c r="C12" s="174"/>
      <c r="D12" s="225">
        <v>214</v>
      </c>
      <c r="E12" s="174"/>
      <c r="F12" s="226"/>
      <c r="G12" s="174"/>
      <c r="H12" s="56"/>
      <c r="I12" s="57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5.75" customHeight="1">
      <c r="A13" s="175"/>
      <c r="B13" s="197"/>
      <c r="C13" s="176"/>
      <c r="D13" s="175"/>
      <c r="E13" s="176"/>
      <c r="F13" s="175"/>
      <c r="G13" s="176"/>
      <c r="H13" s="58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5.75" customHeight="1">
      <c r="A14" s="175"/>
      <c r="B14" s="197"/>
      <c r="C14" s="176"/>
      <c r="D14" s="175"/>
      <c r="E14" s="176"/>
      <c r="F14" s="175"/>
      <c r="G14" s="17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5.75" customHeight="1">
      <c r="A15" s="177"/>
      <c r="B15" s="218"/>
      <c r="C15" s="178"/>
      <c r="D15" s="175"/>
      <c r="E15" s="176"/>
      <c r="F15" s="177"/>
      <c r="G15" s="178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5.75" customHeight="1">
      <c r="A16" s="219" t="s">
        <v>192</v>
      </c>
      <c r="B16" s="168"/>
      <c r="C16" s="168"/>
      <c r="D16" s="227">
        <v>214</v>
      </c>
      <c r="E16" s="169"/>
      <c r="F16" s="228"/>
      <c r="G16" s="169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5.75" customHeight="1">
      <c r="A17" s="59"/>
      <c r="B17" s="60"/>
      <c r="C17" s="60"/>
      <c r="D17" s="61" t="s">
        <v>193</v>
      </c>
      <c r="E17" s="62"/>
      <c r="F17" s="228"/>
      <c r="G17" s="229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5.75" customHeight="1">
      <c r="A18" s="220" t="s">
        <v>194</v>
      </c>
      <c r="B18" s="168"/>
      <c r="C18" s="169"/>
      <c r="D18" s="220" t="s">
        <v>195</v>
      </c>
      <c r="E18" s="169"/>
      <c r="F18" s="230" t="s">
        <v>196</v>
      </c>
      <c r="G18" s="231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5.75" customHeight="1">
      <c r="A19" s="56"/>
      <c r="B19" s="63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5.75" customHeight="1">
      <c r="A20" s="56"/>
      <c r="B20" s="6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33" customHeight="1">
      <c r="A21" s="56"/>
      <c r="B21" s="63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25.5" customHeight="1">
      <c r="A22" s="224" t="s">
        <v>317</v>
      </c>
      <c r="B22" s="168"/>
      <c r="C22" s="168"/>
      <c r="D22" s="168"/>
      <c r="E22" s="168"/>
      <c r="F22" s="168"/>
      <c r="G22" s="169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36.75" customHeight="1">
      <c r="A23" s="64" t="s">
        <v>197</v>
      </c>
      <c r="B23" s="64" t="s">
        <v>198</v>
      </c>
      <c r="C23" s="64" t="s">
        <v>199</v>
      </c>
      <c r="D23" s="64" t="s">
        <v>200</v>
      </c>
      <c r="E23" s="64" t="s">
        <v>201</v>
      </c>
      <c r="F23" s="64" t="s">
        <v>202</v>
      </c>
      <c r="G23" s="64" t="s">
        <v>203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5.75">
      <c r="A24" s="214">
        <v>1</v>
      </c>
      <c r="B24" s="221" t="s">
        <v>204</v>
      </c>
      <c r="C24" s="214" t="s">
        <v>205</v>
      </c>
      <c r="D24" s="222"/>
      <c r="E24" s="214"/>
      <c r="F24" s="215"/>
      <c r="G24" s="215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customHeight="1">
      <c r="A25" s="171"/>
      <c r="B25" s="171"/>
      <c r="C25" s="171"/>
      <c r="D25" s="223"/>
      <c r="E25" s="171"/>
      <c r="F25" s="171"/>
      <c r="G25" s="171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customHeight="1">
      <c r="A26" s="171"/>
      <c r="B26" s="171"/>
      <c r="C26" s="171"/>
      <c r="D26" s="223"/>
      <c r="E26" s="171"/>
      <c r="F26" s="171"/>
      <c r="G26" s="171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75" customHeight="1">
      <c r="A27" s="171"/>
      <c r="B27" s="171"/>
      <c r="C27" s="171"/>
      <c r="D27" s="223"/>
      <c r="E27" s="171"/>
      <c r="F27" s="171"/>
      <c r="G27" s="171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91.25" customHeight="1" thickBot="1">
      <c r="A28" s="171"/>
      <c r="B28" s="171"/>
      <c r="C28" s="171"/>
      <c r="D28" s="223"/>
      <c r="E28" s="171"/>
      <c r="F28" s="171"/>
      <c r="G28" s="171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30.75" customHeight="1" thickBot="1">
      <c r="A29" s="210" t="s">
        <v>327</v>
      </c>
      <c r="B29" s="211"/>
      <c r="C29" s="155"/>
      <c r="D29" s="155"/>
      <c r="E29" s="155"/>
      <c r="F29" s="155"/>
      <c r="G29" s="1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23.25" customHeight="1">
      <c r="A30" s="212" t="s">
        <v>325</v>
      </c>
      <c r="B30" s="212"/>
      <c r="C30" s="212"/>
      <c r="D30" s="212" t="s">
        <v>326</v>
      </c>
      <c r="E30" s="212"/>
      <c r="F30" s="212"/>
      <c r="G30" s="212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5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5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5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5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5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5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5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5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5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5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5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5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5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5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5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5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5.75">
      <c r="A1004" s="56"/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5.75">
      <c r="A1005" s="56"/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5.75">
      <c r="A1006" s="56"/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5.75">
      <c r="A1007" s="56"/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</sheetData>
  <mergeCells count="28">
    <mergeCell ref="D18:E18"/>
    <mergeCell ref="F18:G18"/>
    <mergeCell ref="A8:G8"/>
    <mergeCell ref="A10:G10"/>
    <mergeCell ref="A11:C11"/>
    <mergeCell ref="D11:E11"/>
    <mergeCell ref="F11:G11"/>
    <mergeCell ref="D12:E15"/>
    <mergeCell ref="F12:G15"/>
    <mergeCell ref="D16:E16"/>
    <mergeCell ref="F16:G16"/>
    <mergeCell ref="F17:G17"/>
    <mergeCell ref="A6:G6"/>
    <mergeCell ref="A29:B29"/>
    <mergeCell ref="D30:G30"/>
    <mergeCell ref="A30:C30"/>
    <mergeCell ref="A7:G7"/>
    <mergeCell ref="E24:E28"/>
    <mergeCell ref="F24:F28"/>
    <mergeCell ref="G24:G28"/>
    <mergeCell ref="A12:C15"/>
    <mergeCell ref="A16:C16"/>
    <mergeCell ref="A18:C18"/>
    <mergeCell ref="A24:A28"/>
    <mergeCell ref="B24:B28"/>
    <mergeCell ref="C24:C28"/>
    <mergeCell ref="D24:D28"/>
    <mergeCell ref="A22:G22"/>
  </mergeCells>
  <printOptions horizontalCentered="1"/>
  <pageMargins left="0.51181102362204722" right="0.51181102362204722" top="0.78740157480314965" bottom="0.78740157480314965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VIGIA</vt:lpstr>
      <vt:lpstr>MAT EPI</vt:lpstr>
      <vt:lpstr>VIGIA POR POSTO</vt:lpstr>
      <vt:lpstr>TOTAL</vt:lpstr>
      <vt:lpstr>'MAT EPI'!Area_de_impressao</vt:lpstr>
      <vt:lpstr>TOTAL!Area_de_impressao</vt:lpstr>
      <vt:lpstr>'VIGIA POR POSTO'!Area_de_impressao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 Ademi Teixeira</dc:creator>
  <cp:lastModifiedBy>Usuário</cp:lastModifiedBy>
  <cp:lastPrinted>2021-10-05T17:29:20Z</cp:lastPrinted>
  <dcterms:created xsi:type="dcterms:W3CDTF">1601-01-01T00:00:00Z</dcterms:created>
  <dcterms:modified xsi:type="dcterms:W3CDTF">2021-11-23T20:57:29Z</dcterms:modified>
</cp:coreProperties>
</file>